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leymane\Documents\"/>
    </mc:Choice>
  </mc:AlternateContent>
  <xr:revisionPtr revIDLastSave="0" documentId="8_{07A549B8-D53A-4DD2-B454-22A991BF9999}" xr6:coauthVersionLast="45" xr6:coauthVersionMax="45" xr10:uidLastSave="{00000000-0000-0000-0000-000000000000}"/>
  <bookViews>
    <workbookView xWindow="-120" yWindow="-120" windowWidth="20730" windowHeight="11070" xr2:uid="{BA502C0B-BBB5-4EF8-A216-A3413C1C2CF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3" i="1"/>
  <c r="B16" i="1"/>
  <c r="C16" i="1"/>
  <c r="G16" i="1" s="1"/>
  <c r="S16" i="1" s="1"/>
  <c r="S5" i="1"/>
  <c r="S13" i="1"/>
  <c r="P12" i="1"/>
  <c r="Q12" i="1" s="1"/>
  <c r="R12" i="1" s="1"/>
  <c r="N7" i="1"/>
  <c r="N13" i="1"/>
  <c r="I5" i="1"/>
  <c r="I13" i="1"/>
  <c r="D4" i="1"/>
  <c r="E4" i="1"/>
  <c r="F4" i="1" s="1"/>
  <c r="G4" i="1"/>
  <c r="N4" i="1" s="1"/>
  <c r="P4" i="1" s="1"/>
  <c r="Q4" i="1" s="1"/>
  <c r="R4" i="1" s="1"/>
  <c r="D5" i="1"/>
  <c r="E5" i="1" s="1"/>
  <c r="F5" i="1" s="1"/>
  <c r="G5" i="1"/>
  <c r="N5" i="1" s="1"/>
  <c r="D6" i="1"/>
  <c r="E6" i="1" s="1"/>
  <c r="F6" i="1" s="1"/>
  <c r="G6" i="1"/>
  <c r="D7" i="1"/>
  <c r="E7" i="1" s="1"/>
  <c r="F7" i="1" s="1"/>
  <c r="G7" i="1"/>
  <c r="D8" i="1"/>
  <c r="E8" i="1" s="1"/>
  <c r="F8" i="1" s="1"/>
  <c r="G8" i="1"/>
  <c r="N8" i="1" s="1"/>
  <c r="P8" i="1" s="1"/>
  <c r="Q8" i="1" s="1"/>
  <c r="R8" i="1" s="1"/>
  <c r="D9" i="1"/>
  <c r="E9" i="1" s="1"/>
  <c r="F9" i="1" s="1"/>
  <c r="G9" i="1"/>
  <c r="H9" i="1" s="1"/>
  <c r="D10" i="1"/>
  <c r="E10" i="1" s="1"/>
  <c r="F10" i="1" s="1"/>
  <c r="G10" i="1"/>
  <c r="D11" i="1"/>
  <c r="E11" i="1" s="1"/>
  <c r="F11" i="1" s="1"/>
  <c r="G11" i="1"/>
  <c r="D12" i="1"/>
  <c r="E12" i="1"/>
  <c r="F12" i="1" s="1"/>
  <c r="G12" i="1"/>
  <c r="N12" i="1" s="1"/>
  <c r="D13" i="1"/>
  <c r="E13" i="1" s="1"/>
  <c r="F13" i="1" s="1"/>
  <c r="G13" i="1"/>
  <c r="D14" i="1"/>
  <c r="E14" i="1" s="1"/>
  <c r="F14" i="1" s="1"/>
  <c r="G14" i="1"/>
  <c r="D15" i="1"/>
  <c r="E15" i="1" s="1"/>
  <c r="F15" i="1" s="1"/>
  <c r="G15" i="1"/>
  <c r="N15" i="1" s="1"/>
  <c r="P15" i="1" s="1"/>
  <c r="Q15" i="1" s="1"/>
  <c r="R15" i="1" s="1"/>
  <c r="D16" i="1"/>
  <c r="G3" i="1"/>
  <c r="S3" i="1" s="1"/>
  <c r="U3" i="1" s="1"/>
  <c r="D3" i="1"/>
  <c r="E3" i="1" s="1"/>
  <c r="F3" i="1" s="1"/>
  <c r="H3" i="1" l="1"/>
  <c r="P7" i="1"/>
  <c r="Q7" i="1" s="1"/>
  <c r="R7" i="1" s="1"/>
  <c r="S9" i="1"/>
  <c r="H8" i="1"/>
  <c r="I9" i="1"/>
  <c r="K9" i="1" s="1"/>
  <c r="L9" i="1" s="1"/>
  <c r="M9" i="1" s="1"/>
  <c r="N9" i="1"/>
  <c r="P9" i="1" s="1"/>
  <c r="Q9" i="1" s="1"/>
  <c r="R9" i="1" s="1"/>
  <c r="S12" i="1"/>
  <c r="U12" i="1" s="1"/>
  <c r="S8" i="1"/>
  <c r="U8" i="1" s="1"/>
  <c r="V8" i="1" s="1"/>
  <c r="W8" i="1" s="1"/>
  <c r="S4" i="1"/>
  <c r="U4" i="1" s="1"/>
  <c r="H11" i="1"/>
  <c r="S11" i="1"/>
  <c r="U11" i="1" s="1"/>
  <c r="N10" i="1"/>
  <c r="P10" i="1" s="1"/>
  <c r="Q10" i="1" s="1"/>
  <c r="R10" i="1" s="1"/>
  <c r="I10" i="1"/>
  <c r="K10" i="1" s="1"/>
  <c r="L10" i="1" s="1"/>
  <c r="M10" i="1" s="1"/>
  <c r="S10" i="1"/>
  <c r="U10" i="1" s="1"/>
  <c r="V10" i="1" s="1"/>
  <c r="W10" i="1" s="1"/>
  <c r="H12" i="1"/>
  <c r="H4" i="1"/>
  <c r="K13" i="1"/>
  <c r="L13" i="1" s="1"/>
  <c r="M13" i="1" s="1"/>
  <c r="K5" i="1"/>
  <c r="L5" i="1" s="1"/>
  <c r="M5" i="1" s="1"/>
  <c r="N11" i="1"/>
  <c r="P11" i="1" s="1"/>
  <c r="Q11" i="1" s="1"/>
  <c r="R11" i="1" s="1"/>
  <c r="H15" i="1"/>
  <c r="S15" i="1"/>
  <c r="U15" i="1" s="1"/>
  <c r="N14" i="1"/>
  <c r="P14" i="1" s="1"/>
  <c r="Q14" i="1" s="1"/>
  <c r="R14" i="1" s="1"/>
  <c r="I14" i="1"/>
  <c r="K14" i="1" s="1"/>
  <c r="L14" i="1" s="1"/>
  <c r="M14" i="1" s="1"/>
  <c r="S14" i="1"/>
  <c r="U14" i="1" s="1"/>
  <c r="V14" i="1" s="1"/>
  <c r="W14" i="1" s="1"/>
  <c r="H13" i="1"/>
  <c r="H7" i="1"/>
  <c r="S7" i="1"/>
  <c r="U7" i="1" s="1"/>
  <c r="N6" i="1"/>
  <c r="P6" i="1" s="1"/>
  <c r="Q6" i="1" s="1"/>
  <c r="R6" i="1" s="1"/>
  <c r="I6" i="1"/>
  <c r="K6" i="1" s="1"/>
  <c r="L6" i="1" s="1"/>
  <c r="M6" i="1" s="1"/>
  <c r="S6" i="1"/>
  <c r="U6" i="1" s="1"/>
  <c r="H5" i="1"/>
  <c r="H14" i="1"/>
  <c r="H10" i="1"/>
  <c r="H6" i="1"/>
  <c r="I15" i="1"/>
  <c r="K15" i="1" s="1"/>
  <c r="L15" i="1" s="1"/>
  <c r="M15" i="1" s="1"/>
  <c r="I11" i="1"/>
  <c r="K11" i="1" s="1"/>
  <c r="L11" i="1" s="1"/>
  <c r="M11" i="1" s="1"/>
  <c r="I7" i="1"/>
  <c r="K7" i="1" s="1"/>
  <c r="L7" i="1" s="1"/>
  <c r="M7" i="1" s="1"/>
  <c r="P13" i="1"/>
  <c r="Q13" i="1" s="1"/>
  <c r="R13" i="1" s="1"/>
  <c r="P5" i="1"/>
  <c r="Q5" i="1" s="1"/>
  <c r="R5" i="1" s="1"/>
  <c r="U13" i="1"/>
  <c r="U9" i="1"/>
  <c r="V9" i="1" s="1"/>
  <c r="W9" i="1" s="1"/>
  <c r="U5" i="1"/>
  <c r="I3" i="1"/>
  <c r="K3" i="1" s="1"/>
  <c r="L3" i="1" s="1"/>
  <c r="M3" i="1" s="1"/>
  <c r="I12" i="1"/>
  <c r="K12" i="1" s="1"/>
  <c r="L12" i="1" s="1"/>
  <c r="M12" i="1" s="1"/>
  <c r="I8" i="1"/>
  <c r="K8" i="1" s="1"/>
  <c r="L8" i="1" s="1"/>
  <c r="M8" i="1" s="1"/>
  <c r="I4" i="1"/>
  <c r="K4" i="1" s="1"/>
  <c r="L4" i="1" s="1"/>
  <c r="M4" i="1" s="1"/>
  <c r="N3" i="1"/>
  <c r="P3" i="1" s="1"/>
  <c r="Q3" i="1" s="1"/>
  <c r="R3" i="1" s="1"/>
  <c r="I16" i="1"/>
  <c r="K16" i="1" s="1"/>
  <c r="L16" i="1" s="1"/>
  <c r="M16" i="1" s="1"/>
  <c r="U16" i="1"/>
  <c r="V16" i="1" s="1"/>
  <c r="W16" i="1" s="1"/>
  <c r="N16" i="1"/>
  <c r="E16" i="1"/>
  <c r="P16" i="1"/>
  <c r="Q16" i="1" s="1"/>
  <c r="R16" i="1" s="1"/>
  <c r="V6" i="1"/>
  <c r="W6" i="1" s="1"/>
  <c r="V4" i="1"/>
  <c r="W4" i="1" s="1"/>
  <c r="V12" i="1"/>
  <c r="W12" i="1" s="1"/>
  <c r="V5" i="1"/>
  <c r="W5" i="1" s="1"/>
  <c r="V7" i="1"/>
  <c r="W7" i="1" s="1"/>
  <c r="V11" i="1"/>
  <c r="W11" i="1" s="1"/>
  <c r="V13" i="1"/>
  <c r="W13" i="1" s="1"/>
  <c r="V15" i="1"/>
  <c r="W15" i="1" s="1"/>
  <c r="V3" i="1"/>
  <c r="W3" i="1" s="1"/>
  <c r="H16" i="1" l="1"/>
  <c r="F16" i="1"/>
</calcChain>
</file>

<file path=xl/sharedStrings.xml><?xml version="1.0" encoding="utf-8"?>
<sst xmlns="http://schemas.openxmlformats.org/spreadsheetml/2006/main" count="31" uniqueCount="19">
  <si>
    <t>Target</t>
  </si>
  <si>
    <t>Frames</t>
  </si>
  <si>
    <t>Gold</t>
  </si>
  <si>
    <t>Frames/1000</t>
  </si>
  <si>
    <t>Frames Adj</t>
  </si>
  <si>
    <t>Gold/1000</t>
  </si>
  <si>
    <t>G/FA</t>
  </si>
  <si>
    <t>Trips for 7k</t>
  </si>
  <si>
    <t>Time Adj</t>
  </si>
  <si>
    <t>Spear + Gold + Morning Star</t>
  </si>
  <si>
    <t>No Chests</t>
  </si>
  <si>
    <t>Spear + Gold</t>
  </si>
  <si>
    <t>Trips for 9k</t>
  </si>
  <si>
    <t>Trips for 6k</t>
  </si>
  <si>
    <t>1900*</t>
  </si>
  <si>
    <t>* 1900 projected to 1000 based on 409 results; I don't know if I'll update this later after the script runs more trials.</t>
  </si>
  <si>
    <t>Trips w/ Deci</t>
  </si>
  <si>
    <t>Trips W/ Deci</t>
  </si>
  <si>
    <t>Conclusion: Shocker, 1700-1750 seems to be a good range.  1650 is "ideal" 50% of the time when you get average-or-better luck, but you don't want to take a fourth trip, and more gold to start the next segment is good.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</si>
</sst>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2" xfId="0" applyBorder="1"/>
    <xf numFmtId="165" fontId="0" fillId="0" borderId="1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6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right"/>
    </xf>
    <xf numFmtId="0" fontId="1" fillId="0" borderId="0" xfId="0" applyFont="1" applyBorder="1"/>
    <xf numFmtId="165" fontId="1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80"/>
      <color rgb="FFC0C0FF"/>
      <color rgb="FF000040"/>
      <color rgb="FF808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2B59E-FEFF-47E9-A7A0-72D16218412D}">
  <dimension ref="A1:X23"/>
  <sheetViews>
    <sheetView tabSelected="1" topLeftCell="A4" workbookViewId="0">
      <selection activeCell="I21" sqref="I21"/>
    </sheetView>
  </sheetViews>
  <sheetFormatPr defaultRowHeight="15" x14ac:dyDescent="0.25"/>
  <cols>
    <col min="1" max="1" width="10.7109375" customWidth="1"/>
    <col min="2" max="2" width="11.140625" customWidth="1"/>
    <col min="3" max="3" width="10.5703125" customWidth="1"/>
    <col min="4" max="4" width="12.28515625" bestFit="1" customWidth="1"/>
    <col min="5" max="6" width="13.7109375" customWidth="1"/>
    <col min="7" max="7" width="10" bestFit="1" customWidth="1"/>
    <col min="9" max="10" width="13" customWidth="1"/>
    <col min="12" max="12" width="10.85546875" bestFit="1" customWidth="1"/>
    <col min="13" max="13" width="14.7109375" customWidth="1"/>
    <col min="14" max="14" width="10.7109375" customWidth="1"/>
    <col min="15" max="15" width="12.42578125" bestFit="1" customWidth="1"/>
    <col min="19" max="19" width="10.7109375" bestFit="1" customWidth="1"/>
    <col min="20" max="20" width="10.7109375" customWidth="1"/>
    <col min="22" max="22" width="12.42578125" customWidth="1"/>
  </cols>
  <sheetData>
    <row r="1" spans="1:24" x14ac:dyDescent="0.25">
      <c r="I1" s="17" t="s">
        <v>11</v>
      </c>
      <c r="J1" s="18"/>
      <c r="K1" s="18"/>
      <c r="L1" s="18"/>
      <c r="M1" s="19"/>
      <c r="N1" s="17" t="s">
        <v>10</v>
      </c>
      <c r="O1" s="18"/>
      <c r="P1" s="18"/>
      <c r="Q1" s="18"/>
      <c r="R1" s="19"/>
      <c r="S1" s="17" t="s">
        <v>9</v>
      </c>
      <c r="T1" s="18"/>
      <c r="U1" s="18"/>
      <c r="V1" s="18"/>
      <c r="W1" s="19"/>
    </row>
    <row r="2" spans="1:24" x14ac:dyDescent="0.25">
      <c r="A2" s="6" t="s">
        <v>0</v>
      </c>
      <c r="B2" s="7" t="s">
        <v>1</v>
      </c>
      <c r="C2" s="8" t="s">
        <v>2</v>
      </c>
      <c r="D2" s="7" t="s">
        <v>3</v>
      </c>
      <c r="E2" s="9" t="s">
        <v>4</v>
      </c>
      <c r="F2" s="9" t="s">
        <v>8</v>
      </c>
      <c r="G2" s="8" t="s">
        <v>5</v>
      </c>
      <c r="H2" s="6" t="s">
        <v>6</v>
      </c>
      <c r="I2" s="10" t="s">
        <v>7</v>
      </c>
      <c r="J2" s="10" t="s">
        <v>16</v>
      </c>
      <c r="K2" s="10" t="s">
        <v>1</v>
      </c>
      <c r="L2" s="10" t="s">
        <v>4</v>
      </c>
      <c r="M2" s="11" t="s">
        <v>8</v>
      </c>
      <c r="N2" s="10" t="s">
        <v>12</v>
      </c>
      <c r="O2" s="10" t="s">
        <v>16</v>
      </c>
      <c r="P2" s="10" t="s">
        <v>1</v>
      </c>
      <c r="Q2" s="10" t="s">
        <v>4</v>
      </c>
      <c r="R2" s="11" t="s">
        <v>8</v>
      </c>
      <c r="S2" s="10" t="s">
        <v>13</v>
      </c>
      <c r="T2" s="10" t="s">
        <v>17</v>
      </c>
      <c r="U2" s="10" t="s">
        <v>1</v>
      </c>
      <c r="V2" s="10" t="s">
        <v>4</v>
      </c>
      <c r="W2" s="11" t="s">
        <v>8</v>
      </c>
      <c r="X2" s="25" t="s">
        <v>0</v>
      </c>
    </row>
    <row r="3" spans="1:24" x14ac:dyDescent="0.25">
      <c r="A3" s="4">
        <v>1250</v>
      </c>
      <c r="B3" s="2">
        <v>2687000</v>
      </c>
      <c r="C3" s="1">
        <v>699658</v>
      </c>
      <c r="D3" s="2">
        <f>ROUND(B3/1000,0)</f>
        <v>2687</v>
      </c>
      <c r="E3" s="3">
        <f>D3+4800</f>
        <v>7487</v>
      </c>
      <c r="F3" s="5" t="str">
        <f>CONCATENATE(FLOOR(E3/3600,1),":",ROUND(E3/60,0)-FLOOR(E3/3600,1)*60)</f>
        <v>2:5</v>
      </c>
      <c r="G3" s="1">
        <f>ROUND(C3/1000,0)</f>
        <v>700</v>
      </c>
      <c r="H3" s="4">
        <f>G3/E3</f>
        <v>9.3495392012822226E-2</v>
      </c>
      <c r="I3" s="3">
        <f>CEILING(7000/G3,1)</f>
        <v>10</v>
      </c>
      <c r="J3" s="3">
        <f>CEILING(7000/G3,0.1)</f>
        <v>10</v>
      </c>
      <c r="K3" s="3">
        <f>I3*D3</f>
        <v>26870</v>
      </c>
      <c r="L3" s="3">
        <f>K3+(I3-1)*4800</f>
        <v>70070</v>
      </c>
      <c r="M3" s="5" t="str">
        <f>CONCATENATE(FLOOR(L3/3600,1),":",ROUND(L3/60,0)-FLOOR(L3/3600,1)*60)</f>
        <v>19:28</v>
      </c>
      <c r="N3" s="3">
        <f>CEILING(9000/G3,1)</f>
        <v>13</v>
      </c>
      <c r="O3" s="3">
        <f>CEILING(9000/G3,0.1)</f>
        <v>12.9</v>
      </c>
      <c r="P3" s="3">
        <f>N3*D3</f>
        <v>34931</v>
      </c>
      <c r="Q3" s="3">
        <f>P3+(N3-1)*4800</f>
        <v>92531</v>
      </c>
      <c r="R3" s="5" t="str">
        <f>CONCATENATE(FLOOR(Q3/3600,1),":",ROUND(Q3/60,0)-FLOOR(Q3/3600,1)*60)</f>
        <v>25:42</v>
      </c>
      <c r="S3" s="3">
        <f>CEILING(6000/G3,1)</f>
        <v>9</v>
      </c>
      <c r="T3" s="3">
        <f>CEILING(6000/G3,0.1)</f>
        <v>8.6</v>
      </c>
      <c r="U3" s="3">
        <f>S3*D3</f>
        <v>24183</v>
      </c>
      <c r="V3" s="3">
        <f>U3+(S3-1)*4800</f>
        <v>62583</v>
      </c>
      <c r="W3" s="5" t="str">
        <f>CONCATENATE(FLOOR(V3/3600,1),":",ROUND(V3/60,0)-FLOOR(V3/3600,1)*60)</f>
        <v>17:23</v>
      </c>
      <c r="X3" s="23">
        <v>1250</v>
      </c>
    </row>
    <row r="4" spans="1:24" x14ac:dyDescent="0.25">
      <c r="A4" s="4">
        <v>1300</v>
      </c>
      <c r="B4" s="2">
        <v>2911860</v>
      </c>
      <c r="C4" s="1">
        <v>878238</v>
      </c>
      <c r="D4" s="2">
        <f t="shared" ref="D4:D16" si="0">ROUND(B4/1000,0)</f>
        <v>2912</v>
      </c>
      <c r="E4" s="3">
        <f t="shared" ref="E4:E16" si="1">D4+4800</f>
        <v>7712</v>
      </c>
      <c r="F4" s="5" t="str">
        <f t="shared" ref="F4:F16" si="2">CONCATENATE(FLOOR(E4/3600,1),":",ROUND(E4/60,0)-FLOOR(E4/3600,1)*60)</f>
        <v>2:9</v>
      </c>
      <c r="G4" s="1">
        <f t="shared" ref="G4:G16" si="3">ROUND(C4/1000,0)</f>
        <v>878</v>
      </c>
      <c r="H4" s="4">
        <f t="shared" ref="H4:H16" si="4">G4/E4</f>
        <v>0.11384854771784232</v>
      </c>
      <c r="I4" s="3">
        <f>CEILING(7000/G4,1)</f>
        <v>8</v>
      </c>
      <c r="J4" s="3">
        <f t="shared" ref="J4:J16" si="5">CEILING(7000/G4,0.1)</f>
        <v>8</v>
      </c>
      <c r="K4" s="3">
        <f>I4*D4</f>
        <v>23296</v>
      </c>
      <c r="L4" s="3">
        <f t="shared" ref="L4:L16" si="6">K4+(I4-1)*4800</f>
        <v>56896</v>
      </c>
      <c r="M4" s="5" t="str">
        <f t="shared" ref="M4:M16" si="7">CONCATENATE(FLOOR(L4/3600,1),":",ROUND(L4/60,0)-FLOOR(L4/3600,1)*60)</f>
        <v>15:48</v>
      </c>
      <c r="N4" s="3">
        <f>CEILING(9000/G4,1)</f>
        <v>11</v>
      </c>
      <c r="O4" s="3">
        <f t="shared" ref="O4:O16" si="8">CEILING(9000/G4,0.1)</f>
        <v>10.3</v>
      </c>
      <c r="P4" s="3">
        <f>N4*D4</f>
        <v>32032</v>
      </c>
      <c r="Q4" s="3">
        <f t="shared" ref="Q4:Q16" si="9">P4+(N4-1)*4800</f>
        <v>80032</v>
      </c>
      <c r="R4" s="5" t="str">
        <f t="shared" ref="R4:R16" si="10">CONCATENATE(FLOOR(Q4/3600,1),":",ROUND(Q4/60,0)-FLOOR(Q4/3600,1)*60)</f>
        <v>22:14</v>
      </c>
      <c r="S4" s="3">
        <f>CEILING(6000/G4,1)</f>
        <v>7</v>
      </c>
      <c r="T4" s="3">
        <f t="shared" ref="T4:T16" si="11">CEILING(6000/G4,0.1)</f>
        <v>6.9</v>
      </c>
      <c r="U4" s="3">
        <f>S4*D4</f>
        <v>20384</v>
      </c>
      <c r="V4" s="3">
        <f t="shared" ref="V4:V16" si="12">U4+(S4-1)*4800</f>
        <v>49184</v>
      </c>
      <c r="W4" s="5" t="str">
        <f t="shared" ref="W4:W16" si="13">CONCATENATE(FLOOR(V4/3600,1),":",ROUND(V4/60,0)-FLOOR(V4/3600,1)*60)</f>
        <v>13:40</v>
      </c>
      <c r="X4" s="23">
        <v>1300</v>
      </c>
    </row>
    <row r="5" spans="1:24" x14ac:dyDescent="0.25">
      <c r="A5" s="4">
        <v>1350</v>
      </c>
      <c r="B5" s="2">
        <v>3133980</v>
      </c>
      <c r="C5" s="1">
        <v>1080768</v>
      </c>
      <c r="D5" s="2">
        <f t="shared" si="0"/>
        <v>3134</v>
      </c>
      <c r="E5" s="3">
        <f t="shared" si="1"/>
        <v>7934</v>
      </c>
      <c r="F5" s="5" t="str">
        <f t="shared" si="2"/>
        <v>2:12</v>
      </c>
      <c r="G5" s="1">
        <f t="shared" si="3"/>
        <v>1081</v>
      </c>
      <c r="H5" s="4">
        <f t="shared" si="4"/>
        <v>0.13624905470128559</v>
      </c>
      <c r="I5" s="3">
        <f>CEILING(7000/G5,1)</f>
        <v>7</v>
      </c>
      <c r="J5" s="3">
        <f t="shared" si="5"/>
        <v>6.5</v>
      </c>
      <c r="K5" s="3">
        <f>I5*D5</f>
        <v>21938</v>
      </c>
      <c r="L5" s="3">
        <f t="shared" si="6"/>
        <v>50738</v>
      </c>
      <c r="M5" s="5" t="str">
        <f t="shared" si="7"/>
        <v>14:6</v>
      </c>
      <c r="N5" s="3">
        <f>CEILING(9000/G5,1)</f>
        <v>9</v>
      </c>
      <c r="O5" s="3">
        <f t="shared" si="8"/>
        <v>8.4</v>
      </c>
      <c r="P5" s="3">
        <f>N5*D5</f>
        <v>28206</v>
      </c>
      <c r="Q5" s="3">
        <f t="shared" si="9"/>
        <v>66606</v>
      </c>
      <c r="R5" s="5" t="str">
        <f t="shared" si="10"/>
        <v>18:30</v>
      </c>
      <c r="S5" s="3">
        <f>CEILING(6000/G5,1)</f>
        <v>6</v>
      </c>
      <c r="T5" s="3">
        <f t="shared" si="11"/>
        <v>5.6000000000000005</v>
      </c>
      <c r="U5" s="3">
        <f>S5*D5</f>
        <v>18804</v>
      </c>
      <c r="V5" s="3">
        <f t="shared" si="12"/>
        <v>42804</v>
      </c>
      <c r="W5" s="5" t="str">
        <f t="shared" si="13"/>
        <v>11:53</v>
      </c>
      <c r="X5" s="23">
        <v>1350</v>
      </c>
    </row>
    <row r="6" spans="1:24" x14ac:dyDescent="0.25">
      <c r="A6" s="4">
        <v>1400</v>
      </c>
      <c r="B6" s="2">
        <v>3420514</v>
      </c>
      <c r="C6" s="1">
        <v>1234622</v>
      </c>
      <c r="D6" s="2">
        <f t="shared" si="0"/>
        <v>3421</v>
      </c>
      <c r="E6" s="3">
        <f t="shared" si="1"/>
        <v>8221</v>
      </c>
      <c r="F6" s="5" t="str">
        <f t="shared" si="2"/>
        <v>2:17</v>
      </c>
      <c r="G6" s="1">
        <f t="shared" si="3"/>
        <v>1235</v>
      </c>
      <c r="H6" s="4">
        <f t="shared" si="4"/>
        <v>0.15022503345091837</v>
      </c>
      <c r="I6" s="3">
        <f>CEILING(7000/G6,1)</f>
        <v>6</v>
      </c>
      <c r="J6" s="3">
        <f t="shared" si="5"/>
        <v>5.7</v>
      </c>
      <c r="K6" s="3">
        <f>I6*D6</f>
        <v>20526</v>
      </c>
      <c r="L6" s="3">
        <f t="shared" si="6"/>
        <v>44526</v>
      </c>
      <c r="M6" s="5" t="str">
        <f t="shared" si="7"/>
        <v>12:22</v>
      </c>
      <c r="N6" s="3">
        <f>CEILING(9000/G6,1)</f>
        <v>8</v>
      </c>
      <c r="O6" s="3">
        <f t="shared" si="8"/>
        <v>7.3000000000000007</v>
      </c>
      <c r="P6" s="3">
        <f>N6*D6</f>
        <v>27368</v>
      </c>
      <c r="Q6" s="3">
        <f t="shared" si="9"/>
        <v>60968</v>
      </c>
      <c r="R6" s="5" t="str">
        <f t="shared" si="10"/>
        <v>16:56</v>
      </c>
      <c r="S6" s="3">
        <f>CEILING(6000/G6,1)</f>
        <v>5</v>
      </c>
      <c r="T6" s="3">
        <f t="shared" si="11"/>
        <v>4.9000000000000004</v>
      </c>
      <c r="U6" s="3">
        <f>S6*D6</f>
        <v>17105</v>
      </c>
      <c r="V6" s="3">
        <f t="shared" si="12"/>
        <v>36305</v>
      </c>
      <c r="W6" s="5" t="str">
        <f t="shared" si="13"/>
        <v>10:5</v>
      </c>
      <c r="X6" s="23">
        <v>1400</v>
      </c>
    </row>
    <row r="7" spans="1:24" x14ac:dyDescent="0.25">
      <c r="A7" s="4">
        <v>1450</v>
      </c>
      <c r="B7" s="2">
        <v>3804297</v>
      </c>
      <c r="C7" s="1">
        <v>1380012</v>
      </c>
      <c r="D7" s="2">
        <f t="shared" si="0"/>
        <v>3804</v>
      </c>
      <c r="E7" s="3">
        <f t="shared" si="1"/>
        <v>8604</v>
      </c>
      <c r="F7" s="5" t="str">
        <f t="shared" si="2"/>
        <v>2:23</v>
      </c>
      <c r="G7" s="1">
        <f t="shared" si="3"/>
        <v>1380</v>
      </c>
      <c r="H7" s="4">
        <f t="shared" si="4"/>
        <v>0.16039051603905161</v>
      </c>
      <c r="I7" s="3">
        <f>CEILING(7000/G7,1)</f>
        <v>6</v>
      </c>
      <c r="J7" s="3">
        <f t="shared" si="5"/>
        <v>5.1000000000000005</v>
      </c>
      <c r="K7" s="3">
        <f>I7*D7</f>
        <v>22824</v>
      </c>
      <c r="L7" s="3">
        <f t="shared" si="6"/>
        <v>46824</v>
      </c>
      <c r="M7" s="5" t="str">
        <f t="shared" si="7"/>
        <v>13:0</v>
      </c>
      <c r="N7" s="3">
        <f>CEILING(9000/G7,1)</f>
        <v>7</v>
      </c>
      <c r="O7" s="3">
        <f t="shared" si="8"/>
        <v>6.6000000000000005</v>
      </c>
      <c r="P7" s="3">
        <f>N7*D7</f>
        <v>26628</v>
      </c>
      <c r="Q7" s="3">
        <f t="shared" si="9"/>
        <v>55428</v>
      </c>
      <c r="R7" s="5" t="str">
        <f t="shared" si="10"/>
        <v>15:24</v>
      </c>
      <c r="S7" s="3">
        <f>CEILING(6000/G7,1)</f>
        <v>5</v>
      </c>
      <c r="T7" s="3">
        <f t="shared" si="11"/>
        <v>4.4000000000000004</v>
      </c>
      <c r="U7" s="3">
        <f>S7*D7</f>
        <v>19020</v>
      </c>
      <c r="V7" s="3">
        <f t="shared" si="12"/>
        <v>38220</v>
      </c>
      <c r="W7" s="5" t="str">
        <f t="shared" si="13"/>
        <v>10:37</v>
      </c>
      <c r="X7" s="23">
        <v>1450</v>
      </c>
    </row>
    <row r="8" spans="1:24" x14ac:dyDescent="0.25">
      <c r="A8" s="4">
        <v>1500</v>
      </c>
      <c r="B8" s="2">
        <v>4248575</v>
      </c>
      <c r="C8" s="1">
        <v>1648496</v>
      </c>
      <c r="D8" s="2">
        <f t="shared" si="0"/>
        <v>4249</v>
      </c>
      <c r="E8" s="3">
        <f t="shared" si="1"/>
        <v>9049</v>
      </c>
      <c r="F8" s="5" t="str">
        <f t="shared" si="2"/>
        <v>2:31</v>
      </c>
      <c r="G8" s="1">
        <f t="shared" si="3"/>
        <v>1648</v>
      </c>
      <c r="H8" s="4">
        <f t="shared" si="4"/>
        <v>0.1821195712233396</v>
      </c>
      <c r="I8" s="3">
        <f>CEILING(7000/G8,1)</f>
        <v>5</v>
      </c>
      <c r="J8" s="3">
        <f t="shared" si="5"/>
        <v>4.3</v>
      </c>
      <c r="K8" s="3">
        <f>I8*D8</f>
        <v>21245</v>
      </c>
      <c r="L8" s="3">
        <f t="shared" si="6"/>
        <v>40445</v>
      </c>
      <c r="M8" s="5" t="str">
        <f t="shared" si="7"/>
        <v>11:14</v>
      </c>
      <c r="N8" s="3">
        <f>CEILING(9000/G8,1)</f>
        <v>6</v>
      </c>
      <c r="O8" s="3">
        <f t="shared" si="8"/>
        <v>5.5</v>
      </c>
      <c r="P8" s="3">
        <f>N8*D8</f>
        <v>25494</v>
      </c>
      <c r="Q8" s="3">
        <f t="shared" si="9"/>
        <v>49494</v>
      </c>
      <c r="R8" s="5" t="str">
        <f t="shared" si="10"/>
        <v>13:45</v>
      </c>
      <c r="S8" s="3">
        <f>CEILING(6000/G8,1)</f>
        <v>4</v>
      </c>
      <c r="T8" s="3">
        <f t="shared" si="11"/>
        <v>3.7</v>
      </c>
      <c r="U8" s="3">
        <f>S8*D8</f>
        <v>16996</v>
      </c>
      <c r="V8" s="3">
        <f t="shared" si="12"/>
        <v>31396</v>
      </c>
      <c r="W8" s="5" t="str">
        <f t="shared" si="13"/>
        <v>8:43</v>
      </c>
      <c r="X8" s="23">
        <v>1500</v>
      </c>
    </row>
    <row r="9" spans="1:24" x14ac:dyDescent="0.25">
      <c r="A9" s="4">
        <v>1550</v>
      </c>
      <c r="B9" s="2">
        <v>5178390</v>
      </c>
      <c r="C9" s="1">
        <v>1948299</v>
      </c>
      <c r="D9" s="2">
        <f t="shared" si="0"/>
        <v>5178</v>
      </c>
      <c r="E9" s="3">
        <f t="shared" si="1"/>
        <v>9978</v>
      </c>
      <c r="F9" s="5" t="str">
        <f t="shared" si="2"/>
        <v>2:46</v>
      </c>
      <c r="G9" s="1">
        <f t="shared" si="3"/>
        <v>1948</v>
      </c>
      <c r="H9" s="4">
        <f t="shared" si="4"/>
        <v>0.19522950491080376</v>
      </c>
      <c r="I9" s="3">
        <f>CEILING(7000/G9,1)</f>
        <v>4</v>
      </c>
      <c r="J9" s="3">
        <f t="shared" si="5"/>
        <v>3.6</v>
      </c>
      <c r="K9" s="3">
        <f>I9*D9</f>
        <v>20712</v>
      </c>
      <c r="L9" s="3">
        <f t="shared" si="6"/>
        <v>35112</v>
      </c>
      <c r="M9" s="5" t="str">
        <f t="shared" si="7"/>
        <v>9:45</v>
      </c>
      <c r="N9" s="3">
        <f>CEILING(9000/G9,1)</f>
        <v>5</v>
      </c>
      <c r="O9" s="3">
        <f t="shared" si="8"/>
        <v>4.7</v>
      </c>
      <c r="P9" s="3">
        <f>N9*D9</f>
        <v>25890</v>
      </c>
      <c r="Q9" s="3">
        <f t="shared" si="9"/>
        <v>45090</v>
      </c>
      <c r="R9" s="5" t="str">
        <f t="shared" si="10"/>
        <v>12:32</v>
      </c>
      <c r="S9" s="3">
        <f>CEILING(6000/G9,1)</f>
        <v>4</v>
      </c>
      <c r="T9" s="3">
        <f t="shared" si="11"/>
        <v>3.1</v>
      </c>
      <c r="U9" s="3">
        <f>S9*D9</f>
        <v>20712</v>
      </c>
      <c r="V9" s="3">
        <f t="shared" si="12"/>
        <v>35112</v>
      </c>
      <c r="W9" s="5" t="str">
        <f t="shared" si="13"/>
        <v>9:45</v>
      </c>
      <c r="X9" s="23">
        <v>1550</v>
      </c>
    </row>
    <row r="10" spans="1:24" x14ac:dyDescent="0.25">
      <c r="A10" s="4">
        <v>1600</v>
      </c>
      <c r="B10" s="2">
        <v>5887943</v>
      </c>
      <c r="C10" s="1">
        <v>2107915</v>
      </c>
      <c r="D10" s="2">
        <f t="shared" si="0"/>
        <v>5888</v>
      </c>
      <c r="E10" s="3">
        <f t="shared" si="1"/>
        <v>10688</v>
      </c>
      <c r="F10" s="5" t="str">
        <f t="shared" si="2"/>
        <v>2:58</v>
      </c>
      <c r="G10" s="1">
        <f t="shared" si="3"/>
        <v>2108</v>
      </c>
      <c r="H10" s="4">
        <f t="shared" si="4"/>
        <v>0.1972305389221557</v>
      </c>
      <c r="I10" s="3">
        <f>CEILING(7000/G10,1)</f>
        <v>4</v>
      </c>
      <c r="J10" s="3">
        <f t="shared" si="5"/>
        <v>3.4000000000000004</v>
      </c>
      <c r="K10" s="3">
        <f>I10*D10</f>
        <v>23552</v>
      </c>
      <c r="L10" s="3">
        <f t="shared" si="6"/>
        <v>37952</v>
      </c>
      <c r="M10" s="5" t="str">
        <f t="shared" si="7"/>
        <v>10:33</v>
      </c>
      <c r="N10" s="3">
        <f>CEILING(9000/G10,1)</f>
        <v>5</v>
      </c>
      <c r="O10" s="3">
        <f t="shared" si="8"/>
        <v>4.3</v>
      </c>
      <c r="P10" s="3">
        <f>N10*D10</f>
        <v>29440</v>
      </c>
      <c r="Q10" s="3">
        <f t="shared" si="9"/>
        <v>48640</v>
      </c>
      <c r="R10" s="5" t="str">
        <f t="shared" si="10"/>
        <v>13:31</v>
      </c>
      <c r="S10" s="21">
        <f>CEILING(6000/G10,1)</f>
        <v>3</v>
      </c>
      <c r="T10" s="21">
        <f t="shared" si="11"/>
        <v>2.9000000000000004</v>
      </c>
      <c r="U10" s="21">
        <f>S10*D10</f>
        <v>17664</v>
      </c>
      <c r="V10" s="21">
        <f t="shared" si="12"/>
        <v>27264</v>
      </c>
      <c r="W10" s="22" t="str">
        <f t="shared" si="13"/>
        <v>7:34</v>
      </c>
      <c r="X10" s="23">
        <v>1600</v>
      </c>
    </row>
    <row r="11" spans="1:24" x14ac:dyDescent="0.25">
      <c r="A11" s="4">
        <v>1650</v>
      </c>
      <c r="B11" s="2">
        <v>6841959</v>
      </c>
      <c r="C11" s="1">
        <v>2354429</v>
      </c>
      <c r="D11" s="2">
        <f t="shared" si="0"/>
        <v>6842</v>
      </c>
      <c r="E11" s="3">
        <f t="shared" si="1"/>
        <v>11642</v>
      </c>
      <c r="F11" s="5" t="str">
        <f t="shared" si="2"/>
        <v>3:14</v>
      </c>
      <c r="G11" s="1">
        <f t="shared" si="3"/>
        <v>2354</v>
      </c>
      <c r="H11" s="4">
        <f t="shared" si="4"/>
        <v>0.2021989348909122</v>
      </c>
      <c r="I11" s="21">
        <f>CEILING(7000/G11,1)</f>
        <v>3</v>
      </c>
      <c r="J11" s="21">
        <f t="shared" si="5"/>
        <v>3</v>
      </c>
      <c r="K11" s="21">
        <f>I11*D11</f>
        <v>20526</v>
      </c>
      <c r="L11" s="21">
        <f t="shared" si="6"/>
        <v>30126</v>
      </c>
      <c r="M11" s="22" t="str">
        <f t="shared" si="7"/>
        <v>8:22</v>
      </c>
      <c r="N11" s="21">
        <f>CEILING(9000/G11,1)</f>
        <v>4</v>
      </c>
      <c r="O11" s="21">
        <f t="shared" si="8"/>
        <v>3.9000000000000004</v>
      </c>
      <c r="P11" s="21">
        <f>N11*D11</f>
        <v>27368</v>
      </c>
      <c r="Q11" s="21">
        <f t="shared" si="9"/>
        <v>41768</v>
      </c>
      <c r="R11" s="22" t="str">
        <f t="shared" si="10"/>
        <v>11:36</v>
      </c>
      <c r="S11" s="3">
        <f>CEILING(6000/G11,1)</f>
        <v>3</v>
      </c>
      <c r="T11" s="3">
        <f t="shared" si="11"/>
        <v>2.6</v>
      </c>
      <c r="U11" s="3">
        <f>S11*D11</f>
        <v>20526</v>
      </c>
      <c r="V11" s="3">
        <f t="shared" si="12"/>
        <v>30126</v>
      </c>
      <c r="W11" s="5" t="str">
        <f t="shared" si="13"/>
        <v>8:22</v>
      </c>
      <c r="X11" s="23">
        <v>1650</v>
      </c>
    </row>
    <row r="12" spans="1:24" x14ac:dyDescent="0.25">
      <c r="A12" s="4">
        <v>1700</v>
      </c>
      <c r="B12" s="2">
        <v>8751482</v>
      </c>
      <c r="C12" s="1">
        <v>2600031</v>
      </c>
      <c r="D12" s="2">
        <f t="shared" si="0"/>
        <v>8751</v>
      </c>
      <c r="E12" s="3">
        <f t="shared" si="1"/>
        <v>13551</v>
      </c>
      <c r="F12" s="5" t="str">
        <f t="shared" si="2"/>
        <v>3:46</v>
      </c>
      <c r="G12" s="1">
        <f t="shared" si="3"/>
        <v>2600</v>
      </c>
      <c r="H12" s="4">
        <f t="shared" si="4"/>
        <v>0.1918677588369862</v>
      </c>
      <c r="I12" s="3">
        <f>CEILING(7000/G12,1)</f>
        <v>3</v>
      </c>
      <c r="J12" s="3">
        <f t="shared" si="5"/>
        <v>2.7</v>
      </c>
      <c r="K12" s="3">
        <f>I12*D12</f>
        <v>26253</v>
      </c>
      <c r="L12" s="3">
        <f t="shared" si="6"/>
        <v>35853</v>
      </c>
      <c r="M12" s="5" t="str">
        <f t="shared" si="7"/>
        <v>9:58</v>
      </c>
      <c r="N12" s="3">
        <f>CEILING(9000/G12,1)</f>
        <v>4</v>
      </c>
      <c r="O12" s="3">
        <f t="shared" si="8"/>
        <v>3.5</v>
      </c>
      <c r="P12" s="3">
        <f>N12*D12</f>
        <v>35004</v>
      </c>
      <c r="Q12" s="3">
        <f t="shared" si="9"/>
        <v>49404</v>
      </c>
      <c r="R12" s="5" t="str">
        <f t="shared" si="10"/>
        <v>13:43</v>
      </c>
      <c r="S12" s="3">
        <f>CEILING(6000/G12,1)</f>
        <v>3</v>
      </c>
      <c r="T12" s="3">
        <f t="shared" si="11"/>
        <v>2.4000000000000004</v>
      </c>
      <c r="U12" s="3">
        <f>S12*D12</f>
        <v>26253</v>
      </c>
      <c r="V12" s="3">
        <f t="shared" si="12"/>
        <v>35853</v>
      </c>
      <c r="W12" s="5" t="str">
        <f t="shared" si="13"/>
        <v>9:58</v>
      </c>
      <c r="X12" s="23">
        <v>1700</v>
      </c>
    </row>
    <row r="13" spans="1:24" x14ac:dyDescent="0.25">
      <c r="A13" s="4">
        <v>1750</v>
      </c>
      <c r="B13" s="2">
        <v>11263762</v>
      </c>
      <c r="C13" s="1">
        <v>2943922</v>
      </c>
      <c r="D13" s="2">
        <f t="shared" si="0"/>
        <v>11264</v>
      </c>
      <c r="E13" s="3">
        <f t="shared" si="1"/>
        <v>16064</v>
      </c>
      <c r="F13" s="5" t="str">
        <f t="shared" si="2"/>
        <v>4:28</v>
      </c>
      <c r="G13" s="1">
        <f t="shared" si="3"/>
        <v>2944</v>
      </c>
      <c r="H13" s="4">
        <f t="shared" si="4"/>
        <v>0.18326693227091634</v>
      </c>
      <c r="I13" s="3">
        <f>CEILING(7000/G13,1)</f>
        <v>3</v>
      </c>
      <c r="J13" s="3">
        <f t="shared" si="5"/>
        <v>2.4000000000000004</v>
      </c>
      <c r="K13" s="3">
        <f>I13*D13</f>
        <v>33792</v>
      </c>
      <c r="L13" s="3">
        <f t="shared" si="6"/>
        <v>43392</v>
      </c>
      <c r="M13" s="5" t="str">
        <f t="shared" si="7"/>
        <v>12:3</v>
      </c>
      <c r="N13" s="3">
        <f>CEILING(9000/G13,1)</f>
        <v>4</v>
      </c>
      <c r="O13" s="3">
        <f t="shared" si="8"/>
        <v>3.1</v>
      </c>
      <c r="P13" s="3">
        <f>N13*D13</f>
        <v>45056</v>
      </c>
      <c r="Q13" s="3">
        <f t="shared" si="9"/>
        <v>59456</v>
      </c>
      <c r="R13" s="5" t="str">
        <f t="shared" si="10"/>
        <v>16:31</v>
      </c>
      <c r="S13" s="3">
        <f>CEILING(6000/G13,1)</f>
        <v>3</v>
      </c>
      <c r="T13" s="3">
        <f t="shared" si="11"/>
        <v>2.1</v>
      </c>
      <c r="U13" s="3">
        <f>S13*D13</f>
        <v>33792</v>
      </c>
      <c r="V13" s="3">
        <f t="shared" si="12"/>
        <v>43392</v>
      </c>
      <c r="W13" s="5" t="str">
        <f t="shared" si="13"/>
        <v>12:3</v>
      </c>
      <c r="X13" s="23">
        <v>1750</v>
      </c>
    </row>
    <row r="14" spans="1:24" x14ac:dyDescent="0.25">
      <c r="A14" s="4">
        <v>1800</v>
      </c>
      <c r="B14" s="2">
        <v>16340797</v>
      </c>
      <c r="C14" s="1">
        <v>3351832</v>
      </c>
      <c r="D14" s="2">
        <f t="shared" si="0"/>
        <v>16341</v>
      </c>
      <c r="E14" s="3">
        <f t="shared" si="1"/>
        <v>21141</v>
      </c>
      <c r="F14" s="5" t="str">
        <f t="shared" si="2"/>
        <v>5:52</v>
      </c>
      <c r="G14" s="1">
        <f t="shared" si="3"/>
        <v>3352</v>
      </c>
      <c r="H14" s="4">
        <f t="shared" si="4"/>
        <v>0.158554467622156</v>
      </c>
      <c r="I14" s="3">
        <f>CEILING(7000/G14,1)</f>
        <v>3</v>
      </c>
      <c r="J14" s="3">
        <f t="shared" si="5"/>
        <v>2.1</v>
      </c>
      <c r="K14" s="3">
        <f>I14*D14</f>
        <v>49023</v>
      </c>
      <c r="L14" s="3">
        <f t="shared" si="6"/>
        <v>58623</v>
      </c>
      <c r="M14" s="5" t="str">
        <f t="shared" si="7"/>
        <v>16:17</v>
      </c>
      <c r="N14" s="3">
        <f>CEILING(9000/G14,1)</f>
        <v>3</v>
      </c>
      <c r="O14" s="3">
        <f t="shared" si="8"/>
        <v>2.7</v>
      </c>
      <c r="P14" s="3">
        <f>N14*D14</f>
        <v>49023</v>
      </c>
      <c r="Q14" s="3">
        <f t="shared" si="9"/>
        <v>58623</v>
      </c>
      <c r="R14" s="5" t="str">
        <f t="shared" si="10"/>
        <v>16:17</v>
      </c>
      <c r="S14" s="3">
        <f>CEILING(6000/G14,1)</f>
        <v>2</v>
      </c>
      <c r="T14" s="3">
        <f t="shared" si="11"/>
        <v>1.8</v>
      </c>
      <c r="U14" s="3">
        <f>S14*D14</f>
        <v>32682</v>
      </c>
      <c r="V14" s="3">
        <f t="shared" si="12"/>
        <v>37482</v>
      </c>
      <c r="W14" s="5" t="str">
        <f t="shared" si="13"/>
        <v>10:25</v>
      </c>
      <c r="X14" s="23">
        <v>1800</v>
      </c>
    </row>
    <row r="15" spans="1:24" x14ac:dyDescent="0.25">
      <c r="A15" s="4">
        <v>1850</v>
      </c>
      <c r="B15" s="2">
        <v>27490654</v>
      </c>
      <c r="C15" s="1">
        <v>4231248</v>
      </c>
      <c r="D15" s="2">
        <f t="shared" si="0"/>
        <v>27491</v>
      </c>
      <c r="E15" s="3">
        <f t="shared" si="1"/>
        <v>32291</v>
      </c>
      <c r="F15" s="5" t="str">
        <f t="shared" si="2"/>
        <v>8:58</v>
      </c>
      <c r="G15" s="1">
        <f t="shared" si="3"/>
        <v>4231</v>
      </c>
      <c r="H15" s="4">
        <f t="shared" si="4"/>
        <v>0.13102722120714749</v>
      </c>
      <c r="I15" s="3">
        <f>CEILING(7000/G15,1)</f>
        <v>2</v>
      </c>
      <c r="J15" s="3">
        <f t="shared" si="5"/>
        <v>1.7000000000000002</v>
      </c>
      <c r="K15" s="3">
        <f>I15*D15</f>
        <v>54982</v>
      </c>
      <c r="L15" s="3">
        <f t="shared" si="6"/>
        <v>59782</v>
      </c>
      <c r="M15" s="5" t="str">
        <f t="shared" si="7"/>
        <v>16:36</v>
      </c>
      <c r="N15" s="3">
        <f>CEILING(9000/G15,1)</f>
        <v>3</v>
      </c>
      <c r="O15" s="3">
        <f t="shared" si="8"/>
        <v>2.2000000000000002</v>
      </c>
      <c r="P15" s="3">
        <f>N15*D15</f>
        <v>82473</v>
      </c>
      <c r="Q15" s="3">
        <f t="shared" si="9"/>
        <v>92073</v>
      </c>
      <c r="R15" s="5" t="str">
        <f t="shared" si="10"/>
        <v>25:35</v>
      </c>
      <c r="S15" s="3">
        <f>CEILING(6000/G15,1)</f>
        <v>2</v>
      </c>
      <c r="T15" s="3">
        <f t="shared" si="11"/>
        <v>1.5</v>
      </c>
      <c r="U15" s="3">
        <f>S15*D15</f>
        <v>54982</v>
      </c>
      <c r="V15" s="3">
        <f t="shared" si="12"/>
        <v>59782</v>
      </c>
      <c r="W15" s="5" t="str">
        <f t="shared" si="13"/>
        <v>16:36</v>
      </c>
      <c r="X15" s="23">
        <v>1850</v>
      </c>
    </row>
    <row r="16" spans="1:24" x14ac:dyDescent="0.25">
      <c r="A16" s="20" t="s">
        <v>14</v>
      </c>
      <c r="B16" s="13">
        <f>36155058/409*1000</f>
        <v>88398674.816625923</v>
      </c>
      <c r="C16" s="14">
        <f>3220502/409*1000</f>
        <v>7874088.0195599021</v>
      </c>
      <c r="D16" s="13">
        <f t="shared" si="0"/>
        <v>88399</v>
      </c>
      <c r="E16" s="15">
        <f t="shared" si="1"/>
        <v>93199</v>
      </c>
      <c r="F16" s="16" t="str">
        <f t="shared" si="2"/>
        <v>25:53</v>
      </c>
      <c r="G16" s="14">
        <f t="shared" si="3"/>
        <v>7874</v>
      </c>
      <c r="H16" s="12">
        <f t="shared" si="4"/>
        <v>8.4485885041684999E-2</v>
      </c>
      <c r="I16" s="15">
        <f>CEILING(7000/G16,1)</f>
        <v>1</v>
      </c>
      <c r="J16" s="15">
        <f t="shared" si="5"/>
        <v>0.9</v>
      </c>
      <c r="K16" s="15">
        <f>I16*D16</f>
        <v>88399</v>
      </c>
      <c r="L16" s="15">
        <f t="shared" si="6"/>
        <v>88399</v>
      </c>
      <c r="M16" s="16" t="str">
        <f t="shared" si="7"/>
        <v>24:33</v>
      </c>
      <c r="N16" s="15">
        <f>CEILING(9000/G16,1)</f>
        <v>2</v>
      </c>
      <c r="O16" s="15">
        <f t="shared" si="8"/>
        <v>1.2000000000000002</v>
      </c>
      <c r="P16" s="15">
        <f>N16*D16</f>
        <v>176798</v>
      </c>
      <c r="Q16" s="15">
        <f t="shared" si="9"/>
        <v>181598</v>
      </c>
      <c r="R16" s="16" t="str">
        <f t="shared" si="10"/>
        <v>50:27</v>
      </c>
      <c r="S16" s="15">
        <f>CEILING(6000/G16,1)</f>
        <v>1</v>
      </c>
      <c r="T16" s="15">
        <f t="shared" si="11"/>
        <v>0.8</v>
      </c>
      <c r="U16" s="15">
        <f>S16*D16</f>
        <v>88399</v>
      </c>
      <c r="V16" s="15">
        <f t="shared" si="12"/>
        <v>88399</v>
      </c>
      <c r="W16" s="16" t="str">
        <f t="shared" si="13"/>
        <v>24:33</v>
      </c>
      <c r="X16" s="24" t="s">
        <v>14</v>
      </c>
    </row>
    <row r="17" spans="1:6" x14ac:dyDescent="0.25">
      <c r="A17" t="s">
        <v>15</v>
      </c>
    </row>
    <row r="19" spans="1:6" ht="15" customHeight="1" x14ac:dyDescent="0.25">
      <c r="A19" s="26" t="s">
        <v>18</v>
      </c>
      <c r="B19" s="26"/>
      <c r="C19" s="26"/>
      <c r="D19" s="26"/>
      <c r="E19" s="26"/>
      <c r="F19" s="26"/>
    </row>
    <row r="20" spans="1:6" x14ac:dyDescent="0.25">
      <c r="A20" s="26"/>
      <c r="B20" s="26"/>
      <c r="C20" s="26"/>
      <c r="D20" s="26"/>
      <c r="E20" s="26"/>
      <c r="F20" s="26"/>
    </row>
    <row r="21" spans="1:6" x14ac:dyDescent="0.25">
      <c r="A21" s="26"/>
      <c r="B21" s="26"/>
      <c r="C21" s="26"/>
      <c r="D21" s="26"/>
      <c r="E21" s="26"/>
      <c r="F21" s="26"/>
    </row>
    <row r="22" spans="1:6" x14ac:dyDescent="0.25">
      <c r="A22" s="26"/>
      <c r="B22" s="26"/>
      <c r="C22" s="26"/>
      <c r="D22" s="26"/>
      <c r="E22" s="26"/>
      <c r="F22" s="26"/>
    </row>
    <row r="23" spans="1:6" x14ac:dyDescent="0.25">
      <c r="A23" s="26"/>
      <c r="B23" s="26"/>
      <c r="C23" s="26"/>
      <c r="D23" s="26"/>
      <c r="E23" s="26"/>
      <c r="F23" s="26"/>
    </row>
  </sheetData>
  <mergeCells count="4">
    <mergeCell ref="I1:M1"/>
    <mergeCell ref="N1:R1"/>
    <mergeCell ref="S1:W1"/>
    <mergeCell ref="A19:F23"/>
  </mergeCells>
  <conditionalFormatting sqref="L3:L16">
    <cfRule type="colorScale" priority="3">
      <colorScale>
        <cfvo type="min"/>
        <cfvo type="max"/>
        <color rgb="FFC0C0FF"/>
        <color rgb="FF000080"/>
      </colorScale>
    </cfRule>
  </conditionalFormatting>
  <conditionalFormatting sqref="Q3:Q16">
    <cfRule type="colorScale" priority="2">
      <colorScale>
        <cfvo type="min"/>
        <cfvo type="max"/>
        <color rgb="FFC0C0FF"/>
        <color rgb="FF000080"/>
      </colorScale>
    </cfRule>
  </conditionalFormatting>
  <conditionalFormatting sqref="V3:V16">
    <cfRule type="colorScale" priority="1">
      <colorScale>
        <cfvo type="min"/>
        <cfvo type="max"/>
        <color rgb="FFC0C0FF"/>
        <color rgb="FF00008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Souleymane</dc:creator>
  <cp:lastModifiedBy>Souleymane</cp:lastModifiedBy>
  <dcterms:created xsi:type="dcterms:W3CDTF">2020-05-27T14:15:20Z</dcterms:created>
  <dcterms:modified xsi:type="dcterms:W3CDTF">2020-05-27T17:15:57Z</dcterms:modified>
</cp:coreProperties>
</file>