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ard Alm\Documents\"/>
    </mc:Choice>
  </mc:AlternateContent>
  <xr:revisionPtr revIDLastSave="0" documentId="13_ncr:1_{D482BDE2-2F80-44A3-953F-3E0536F7516D}" xr6:coauthVersionLast="43" xr6:coauthVersionMax="43" xr10:uidLastSave="{00000000-0000-0000-0000-000000000000}"/>
  <bookViews>
    <workbookView xWindow="-23148" yWindow="-2868" windowWidth="23256" windowHeight="12576" xr2:uid="{00000000-000D-0000-FFFF-FFFF00000000}"/>
  </bookViews>
  <sheets>
    <sheet name="DW4 Tournament Odd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29" i="1" l="1"/>
  <c r="Z24" i="1"/>
  <c r="Z25" i="1"/>
  <c r="Z26" i="1"/>
  <c r="Z27" i="1"/>
  <c r="Z28" i="1"/>
  <c r="Y14" i="1"/>
  <c r="Z14" i="1"/>
  <c r="Y15" i="1"/>
  <c r="Z15" i="1"/>
  <c r="Y16" i="1"/>
  <c r="Z16" i="1"/>
  <c r="Y17" i="1"/>
  <c r="Z17" i="1"/>
  <c r="Y18" i="1"/>
  <c r="Z18" i="1"/>
  <c r="Q24" i="1"/>
  <c r="Q25" i="1"/>
  <c r="Q26" i="1"/>
  <c r="Q27" i="1"/>
  <c r="Q28" i="1"/>
  <c r="Q29" i="1"/>
  <c r="Q14" i="1"/>
  <c r="Q15" i="1"/>
  <c r="Q16" i="1"/>
  <c r="Q17" i="1"/>
  <c r="Q18" i="1"/>
  <c r="F46" i="1"/>
  <c r="Y24" i="1"/>
  <c r="Y25" i="1"/>
  <c r="Y26" i="1"/>
  <c r="Y27" i="1"/>
  <c r="Y28" i="1"/>
  <c r="Y29" i="1"/>
  <c r="P29" i="1"/>
  <c r="P28" i="1"/>
  <c r="P27" i="1"/>
  <c r="P26" i="1"/>
  <c r="P25" i="1"/>
  <c r="P24" i="1"/>
  <c r="P18" i="1"/>
  <c r="P17" i="1"/>
  <c r="P16" i="1"/>
  <c r="P15" i="1"/>
  <c r="P14" i="1"/>
  <c r="F43" i="1" l="1"/>
  <c r="F44" i="1"/>
  <c r="F45" i="1"/>
  <c r="F42" i="1"/>
  <c r="F41" i="1"/>
  <c r="B43" i="1"/>
  <c r="Q37" i="1" s="1"/>
  <c r="Z37" i="1" s="1"/>
  <c r="B44" i="1"/>
  <c r="Q38" i="1" s="1"/>
  <c r="Z38" i="1" s="1"/>
  <c r="B45" i="1"/>
  <c r="Q39" i="1" s="1"/>
  <c r="Z39" i="1" s="1"/>
  <c r="B46" i="1"/>
  <c r="B42" i="1"/>
  <c r="Q36" i="1" s="1"/>
  <c r="Z36" i="1" s="1"/>
  <c r="B41" i="1"/>
  <c r="X29" i="1"/>
  <c r="W29" i="1"/>
  <c r="X18" i="1"/>
  <c r="W18" i="1"/>
  <c r="O29" i="1"/>
  <c r="N29" i="1"/>
  <c r="N18" i="1"/>
  <c r="O18" i="1"/>
  <c r="L38" i="1" l="1"/>
  <c r="U38" i="1" s="1"/>
  <c r="B47" i="1"/>
  <c r="O40" i="1"/>
  <c r="X40" i="1" s="1"/>
  <c r="L40" i="1"/>
  <c r="U40" i="1" s="1"/>
  <c r="P38" i="1"/>
  <c r="Y38" i="1" s="1"/>
  <c r="F47" i="1"/>
  <c r="P39" i="1"/>
  <c r="Y39" i="1" s="1"/>
  <c r="P35" i="1"/>
  <c r="Y35" i="1" s="1"/>
  <c r="Q35" i="1"/>
  <c r="Z35" i="1" s="1"/>
  <c r="L35" i="1"/>
  <c r="P40" i="1"/>
  <c r="Y40" i="1" s="1"/>
  <c r="Q40" i="1"/>
  <c r="Z40" i="1" s="1"/>
  <c r="M35" i="1"/>
  <c r="V35" i="1" s="1"/>
  <c r="L39" i="1"/>
  <c r="U39" i="1" s="1"/>
  <c r="N38" i="1"/>
  <c r="W38" i="1" s="1"/>
  <c r="N35" i="1"/>
  <c r="W35" i="1" s="1"/>
  <c r="O36" i="1"/>
  <c r="X36" i="1" s="1"/>
  <c r="O39" i="1"/>
  <c r="X39" i="1" s="1"/>
  <c r="N39" i="1"/>
  <c r="W39" i="1" s="1"/>
  <c r="N40" i="1"/>
  <c r="W40" i="1" s="1"/>
  <c r="O38" i="1"/>
  <c r="X38" i="1" s="1"/>
  <c r="M38" i="1"/>
  <c r="V38" i="1" s="1"/>
  <c r="M40" i="1"/>
  <c r="V40" i="1" s="1"/>
  <c r="M39" i="1"/>
  <c r="V39" i="1" s="1"/>
  <c r="M37" i="1"/>
  <c r="V37" i="1" s="1"/>
  <c r="L37" i="1"/>
  <c r="U37" i="1" s="1"/>
  <c r="O37" i="1"/>
  <c r="X37" i="1" s="1"/>
  <c r="N37" i="1"/>
  <c r="W37" i="1" s="1"/>
  <c r="P37" i="1"/>
  <c r="Y37" i="1" s="1"/>
  <c r="N36" i="1"/>
  <c r="W36" i="1" s="1"/>
  <c r="P36" i="1"/>
  <c r="Y36" i="1" s="1"/>
  <c r="L36" i="1"/>
  <c r="U36" i="1" s="1"/>
  <c r="M36" i="1"/>
  <c r="V36" i="1" s="1"/>
  <c r="O35" i="1"/>
  <c r="X35" i="1" s="1"/>
  <c r="U17" i="1"/>
  <c r="V17" i="1"/>
  <c r="W17" i="1"/>
  <c r="X17" i="1"/>
  <c r="U18" i="1"/>
  <c r="V18" i="1"/>
  <c r="V28" i="1"/>
  <c r="W28" i="1"/>
  <c r="X28" i="1"/>
  <c r="V29" i="1"/>
  <c r="M28" i="1"/>
  <c r="N28" i="1"/>
  <c r="O28" i="1"/>
  <c r="M29" i="1"/>
  <c r="L17" i="1"/>
  <c r="M17" i="1"/>
  <c r="N17" i="1"/>
  <c r="O17" i="1"/>
  <c r="L18" i="1"/>
  <c r="M18" i="1"/>
  <c r="M44" i="1" l="1"/>
  <c r="U35" i="1"/>
  <c r="W44" i="1" s="1"/>
  <c r="V25" i="1"/>
  <c r="W25" i="1"/>
  <c r="X25" i="1"/>
  <c r="V26" i="1"/>
  <c r="W26" i="1"/>
  <c r="X26" i="1"/>
  <c r="V27" i="1"/>
  <c r="W27" i="1"/>
  <c r="X27" i="1"/>
  <c r="W24" i="1"/>
  <c r="X24" i="1"/>
  <c r="V24" i="1"/>
  <c r="U15" i="1"/>
  <c r="V15" i="1"/>
  <c r="W15" i="1"/>
  <c r="X15" i="1"/>
  <c r="U16" i="1"/>
  <c r="V16" i="1"/>
  <c r="W16" i="1"/>
  <c r="X16" i="1"/>
  <c r="V14" i="1"/>
  <c r="W14" i="1"/>
  <c r="X14" i="1"/>
  <c r="U14" i="1"/>
  <c r="M25" i="1"/>
  <c r="N25" i="1"/>
  <c r="O25" i="1"/>
  <c r="M26" i="1"/>
  <c r="N26" i="1"/>
  <c r="O26" i="1"/>
  <c r="M27" i="1"/>
  <c r="N27" i="1"/>
  <c r="O27" i="1"/>
  <c r="N24" i="1"/>
  <c r="O24" i="1"/>
  <c r="M24" i="1"/>
  <c r="M14" i="1"/>
  <c r="N14" i="1"/>
  <c r="O14" i="1"/>
  <c r="M15" i="1"/>
  <c r="N15" i="1"/>
  <c r="O15" i="1"/>
  <c r="M16" i="1"/>
  <c r="N16" i="1"/>
  <c r="O16" i="1"/>
  <c r="L15" i="1"/>
  <c r="L16" i="1"/>
  <c r="L14" i="1"/>
  <c r="W45" i="1" l="1"/>
  <c r="W47" i="1" l="1"/>
  <c r="W46" i="1"/>
</calcChain>
</file>

<file path=xl/sharedStrings.xml><?xml version="1.0" encoding="utf-8"?>
<sst xmlns="http://schemas.openxmlformats.org/spreadsheetml/2006/main" count="77" uniqueCount="49">
  <si>
    <t>HP</t>
  </si>
  <si>
    <t>Str</t>
  </si>
  <si>
    <t>+2</t>
  </si>
  <si>
    <t>+4</t>
  </si>
  <si>
    <t>+6</t>
  </si>
  <si>
    <t>+8</t>
  </si>
  <si>
    <t>+12</t>
  </si>
  <si>
    <t>HP Diff</t>
  </si>
  <si>
    <t>Str Diff</t>
  </si>
  <si>
    <t>(38)</t>
  </si>
  <si>
    <t>(72)</t>
  </si>
  <si>
    <t>Wins (Out of 10,000)</t>
  </si>
  <si>
    <t>Difference in Wins as Str Increases</t>
  </si>
  <si>
    <t>Difference in Wins as HP Increases</t>
  </si>
  <si>
    <t>Percent Difference in Wins as HP Increases</t>
  </si>
  <si>
    <t>Percent Difference in Wins as Str Increases</t>
  </si>
  <si>
    <t>Wins</t>
  </si>
  <si>
    <t>Hun</t>
  </si>
  <si>
    <t>Roric</t>
  </si>
  <si>
    <t>Vivian</t>
  </si>
  <si>
    <t>Sampson</t>
  </si>
  <si>
    <t>Linguar</t>
  </si>
  <si>
    <t>+16</t>
  </si>
  <si>
    <t>+20</t>
  </si>
  <si>
    <t>Odds of Having the Stats</t>
  </si>
  <si>
    <t>Sum:</t>
  </si>
  <si>
    <t>Adjusted:</t>
  </si>
  <si>
    <t>+10</t>
  </si>
  <si>
    <t>Odds to Have HP Values (&amp; Cumulative)</t>
  </si>
  <si>
    <t>Odds to Have Str Values (&amp; Cumulative)</t>
  </si>
  <si>
    <t>Subtotal</t>
  </si>
  <si>
    <t>89-92</t>
  </si>
  <si>
    <t>85-88</t>
  </si>
  <si>
    <t>81-84</t>
  </si>
  <si>
    <t>77-80</t>
  </si>
  <si>
    <t>73-76</t>
  </si>
  <si>
    <t>&lt;=72</t>
  </si>
  <si>
    <t>Chances to Win Times Odds of Having the Stats</t>
  </si>
  <si>
    <t>&lt;=39</t>
  </si>
  <si>
    <t>40-41</t>
  </si>
  <si>
    <t>42-43</t>
  </si>
  <si>
    <t>44-45</t>
  </si>
  <si>
    <t>46-47</t>
  </si>
  <si>
    <t>48-49</t>
  </si>
  <si>
    <t>Minus Top HP Row:</t>
  </si>
  <si>
    <t>Minus Top Str Row:</t>
  </si>
  <si>
    <t>(Yolo Str Seeds)</t>
  </si>
  <si>
    <t>(Yolo HP Seeds)</t>
  </si>
  <si>
    <t>(45.0% / 95.1%)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</si>
</sst>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8" xfId="0" quotePrefix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9" xfId="0" applyBorder="1"/>
    <xf numFmtId="0" fontId="0" fillId="0" borderId="22" xfId="0" quotePrefix="1" applyBorder="1" applyAlignment="1">
      <alignment horizontal="center" vertical="center"/>
    </xf>
    <xf numFmtId="0" fontId="0" fillId="0" borderId="18" xfId="0" quotePrefix="1" applyFill="1" applyBorder="1" applyAlignment="1">
      <alignment horizontal="center" vertical="center"/>
    </xf>
    <xf numFmtId="10" fontId="0" fillId="0" borderId="0" xfId="0" applyNumberFormat="1"/>
    <xf numFmtId="164" fontId="0" fillId="0" borderId="0" xfId="0" applyNumberFormat="1"/>
    <xf numFmtId="0" fontId="0" fillId="0" borderId="24" xfId="0" quotePrefix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quotePrefix="1" applyFill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7" xfId="0" applyBorder="1" applyAlignment="1">
      <alignment horizontal="right"/>
    </xf>
    <xf numFmtId="10" fontId="0" fillId="0" borderId="16" xfId="0" applyNumberFormat="1" applyBorder="1"/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"/>
  <sheetViews>
    <sheetView tabSelected="1" topLeftCell="C34" workbookViewId="0">
      <selection activeCell="T27" sqref="T27"/>
    </sheetView>
  </sheetViews>
  <sheetFormatPr defaultRowHeight="14.4" x14ac:dyDescent="0.3"/>
  <cols>
    <col min="9" max="9" width="14.21875" customWidth="1"/>
    <col min="10" max="10" width="3.33203125" customWidth="1"/>
    <col min="11" max="11" width="3.88671875" customWidth="1"/>
    <col min="19" max="19" width="3.109375" customWidth="1"/>
    <col min="20" max="20" width="4.21875" customWidth="1"/>
    <col min="21" max="21" width="9.21875" customWidth="1"/>
    <col min="22" max="22" width="9.109375" customWidth="1"/>
  </cols>
  <sheetData>
    <row r="1" spans="1:26" x14ac:dyDescent="0.3">
      <c r="A1" s="1" t="s">
        <v>0</v>
      </c>
      <c r="B1" s="1" t="s">
        <v>1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L1" s="35" t="s">
        <v>11</v>
      </c>
      <c r="M1" s="35"/>
      <c r="N1" s="35"/>
      <c r="O1" s="35"/>
      <c r="P1" s="35"/>
      <c r="Q1" s="35"/>
    </row>
    <row r="2" spans="1:26" ht="14.4" customHeight="1" x14ac:dyDescent="0.3">
      <c r="A2">
        <v>72</v>
      </c>
      <c r="B2">
        <v>38</v>
      </c>
      <c r="C2">
        <v>1522</v>
      </c>
      <c r="D2">
        <v>0</v>
      </c>
      <c r="E2">
        <v>616</v>
      </c>
      <c r="F2">
        <v>385</v>
      </c>
      <c r="G2">
        <v>6622</v>
      </c>
      <c r="H2">
        <v>855</v>
      </c>
      <c r="J2" s="37" t="s">
        <v>0</v>
      </c>
      <c r="K2" s="21">
        <v>72</v>
      </c>
      <c r="L2" s="12">
        <v>1522</v>
      </c>
      <c r="M2" s="13">
        <v>1792</v>
      </c>
      <c r="N2" s="13">
        <v>2523</v>
      </c>
      <c r="O2" s="13">
        <v>3184</v>
      </c>
      <c r="P2" s="13">
        <v>4819</v>
      </c>
      <c r="Q2" s="14">
        <v>5505</v>
      </c>
    </row>
    <row r="3" spans="1:26" x14ac:dyDescent="0.3">
      <c r="A3">
        <v>72</v>
      </c>
      <c r="B3">
        <v>40</v>
      </c>
      <c r="C3">
        <v>1792</v>
      </c>
      <c r="D3">
        <v>0</v>
      </c>
      <c r="E3">
        <v>538</v>
      </c>
      <c r="F3">
        <v>265</v>
      </c>
      <c r="G3">
        <v>6271</v>
      </c>
      <c r="H3">
        <v>1134</v>
      </c>
      <c r="J3" s="38"/>
      <c r="K3" s="21">
        <v>76</v>
      </c>
      <c r="L3" s="15">
        <v>1641</v>
      </c>
      <c r="M3" s="16">
        <v>2083</v>
      </c>
      <c r="N3" s="16">
        <v>3065</v>
      </c>
      <c r="O3" s="16">
        <v>3883</v>
      </c>
      <c r="P3" s="16">
        <v>5824</v>
      </c>
      <c r="Q3" s="17">
        <v>6503</v>
      </c>
    </row>
    <row r="4" spans="1:26" x14ac:dyDescent="0.3">
      <c r="A4">
        <v>72</v>
      </c>
      <c r="B4">
        <v>42</v>
      </c>
      <c r="C4">
        <v>2523</v>
      </c>
      <c r="D4">
        <v>0</v>
      </c>
      <c r="E4">
        <v>395</v>
      </c>
      <c r="F4">
        <v>93</v>
      </c>
      <c r="G4">
        <v>5057</v>
      </c>
      <c r="H4">
        <v>1932</v>
      </c>
      <c r="J4" s="38"/>
      <c r="K4" s="21">
        <v>80</v>
      </c>
      <c r="L4" s="15">
        <v>1924</v>
      </c>
      <c r="M4" s="16">
        <v>2357</v>
      </c>
      <c r="N4" s="16">
        <v>3719</v>
      </c>
      <c r="O4" s="16">
        <v>4611</v>
      </c>
      <c r="P4" s="16">
        <v>6566</v>
      </c>
      <c r="Q4" s="17">
        <v>7215</v>
      </c>
    </row>
    <row r="5" spans="1:26" x14ac:dyDescent="0.3">
      <c r="A5">
        <v>72</v>
      </c>
      <c r="B5">
        <v>44</v>
      </c>
      <c r="C5">
        <v>3184</v>
      </c>
      <c r="D5">
        <v>0</v>
      </c>
      <c r="E5">
        <v>308</v>
      </c>
      <c r="F5">
        <v>94</v>
      </c>
      <c r="G5">
        <v>4105</v>
      </c>
      <c r="H5">
        <v>2309</v>
      </c>
      <c r="J5" s="38"/>
      <c r="K5" s="21">
        <v>84</v>
      </c>
      <c r="L5" s="15">
        <v>2154</v>
      </c>
      <c r="M5" s="16">
        <v>2649</v>
      </c>
      <c r="N5" s="16">
        <v>4210</v>
      </c>
      <c r="O5" s="16">
        <v>5027</v>
      </c>
      <c r="P5" s="16">
        <v>6965</v>
      </c>
      <c r="Q5" s="17">
        <v>7573</v>
      </c>
    </row>
    <row r="6" spans="1:26" x14ac:dyDescent="0.3">
      <c r="A6">
        <v>76</v>
      </c>
      <c r="B6">
        <v>38</v>
      </c>
      <c r="C6">
        <v>1641</v>
      </c>
      <c r="D6">
        <v>0</v>
      </c>
      <c r="E6">
        <v>524</v>
      </c>
      <c r="F6">
        <v>150</v>
      </c>
      <c r="G6">
        <v>6662</v>
      </c>
      <c r="H6">
        <v>1023</v>
      </c>
      <c r="J6" s="38"/>
      <c r="K6" s="21">
        <v>88</v>
      </c>
      <c r="L6" s="15">
        <v>2319</v>
      </c>
      <c r="M6" s="16">
        <v>3023</v>
      </c>
      <c r="N6" s="16">
        <v>4587</v>
      </c>
      <c r="O6" s="16">
        <v>5702</v>
      </c>
      <c r="P6" s="16">
        <v>7309</v>
      </c>
      <c r="Q6" s="17">
        <v>7846</v>
      </c>
    </row>
    <row r="7" spans="1:26" x14ac:dyDescent="0.3">
      <c r="A7">
        <v>76</v>
      </c>
      <c r="B7">
        <v>40</v>
      </c>
      <c r="C7">
        <v>2083</v>
      </c>
      <c r="D7">
        <v>0</v>
      </c>
      <c r="E7">
        <v>430</v>
      </c>
      <c r="F7">
        <v>112</v>
      </c>
      <c r="G7">
        <v>6002</v>
      </c>
      <c r="H7">
        <v>1373</v>
      </c>
      <c r="J7" s="39"/>
      <c r="K7" s="21">
        <v>92</v>
      </c>
      <c r="L7" s="18">
        <v>2702</v>
      </c>
      <c r="M7" s="19">
        <v>3422</v>
      </c>
      <c r="N7" s="19">
        <v>5123</v>
      </c>
      <c r="O7" s="19">
        <v>6121</v>
      </c>
      <c r="P7" s="19">
        <v>7710</v>
      </c>
      <c r="Q7" s="20">
        <v>8261</v>
      </c>
    </row>
    <row r="8" spans="1:26" x14ac:dyDescent="0.3">
      <c r="A8">
        <v>76</v>
      </c>
      <c r="B8">
        <v>42</v>
      </c>
      <c r="C8">
        <v>3065</v>
      </c>
      <c r="D8">
        <v>0</v>
      </c>
      <c r="E8">
        <v>397</v>
      </c>
      <c r="F8">
        <v>32</v>
      </c>
      <c r="G8">
        <v>3978</v>
      </c>
      <c r="H8">
        <v>2528</v>
      </c>
      <c r="L8" s="2">
        <v>38</v>
      </c>
      <c r="M8" s="2">
        <v>40</v>
      </c>
      <c r="N8" s="2">
        <v>42</v>
      </c>
      <c r="O8" s="2">
        <v>44</v>
      </c>
      <c r="P8" s="2">
        <v>46</v>
      </c>
      <c r="Q8" s="2">
        <v>48</v>
      </c>
    </row>
    <row r="9" spans="1:26" x14ac:dyDescent="0.3">
      <c r="A9">
        <v>76</v>
      </c>
      <c r="B9">
        <v>44</v>
      </c>
      <c r="C9">
        <v>3883</v>
      </c>
      <c r="D9">
        <v>0</v>
      </c>
      <c r="E9">
        <v>307</v>
      </c>
      <c r="F9">
        <v>25</v>
      </c>
      <c r="G9">
        <v>3099</v>
      </c>
      <c r="H9">
        <v>2686</v>
      </c>
      <c r="L9" s="36" t="s">
        <v>1</v>
      </c>
      <c r="M9" s="36"/>
      <c r="N9" s="36"/>
      <c r="O9" s="36"/>
      <c r="P9" s="36"/>
      <c r="Q9" s="36"/>
    </row>
    <row r="10" spans="1:26" x14ac:dyDescent="0.3">
      <c r="A10">
        <v>80</v>
      </c>
      <c r="B10">
        <v>38</v>
      </c>
      <c r="C10">
        <v>1924</v>
      </c>
      <c r="D10">
        <v>0</v>
      </c>
      <c r="E10">
        <v>338</v>
      </c>
      <c r="F10">
        <v>73</v>
      </c>
      <c r="G10">
        <v>6543</v>
      </c>
      <c r="H10">
        <v>1122</v>
      </c>
    </row>
    <row r="11" spans="1:26" x14ac:dyDescent="0.3">
      <c r="A11">
        <v>80</v>
      </c>
      <c r="B11">
        <v>40</v>
      </c>
      <c r="C11">
        <v>2357</v>
      </c>
      <c r="D11">
        <v>0</v>
      </c>
      <c r="E11">
        <v>304</v>
      </c>
      <c r="F11">
        <v>38</v>
      </c>
      <c r="G11">
        <v>5586</v>
      </c>
      <c r="H11">
        <v>1715</v>
      </c>
    </row>
    <row r="12" spans="1:26" x14ac:dyDescent="0.3">
      <c r="A12">
        <v>80</v>
      </c>
      <c r="B12">
        <v>42</v>
      </c>
      <c r="C12">
        <v>3719</v>
      </c>
      <c r="D12">
        <v>0</v>
      </c>
      <c r="E12">
        <v>238</v>
      </c>
      <c r="F12">
        <v>13</v>
      </c>
      <c r="G12">
        <v>3117</v>
      </c>
      <c r="H12">
        <v>2913</v>
      </c>
      <c r="L12" s="35" t="s">
        <v>13</v>
      </c>
      <c r="M12" s="35"/>
      <c r="N12" s="35"/>
      <c r="O12" s="35"/>
      <c r="P12" s="35"/>
      <c r="Q12" s="35"/>
      <c r="U12" s="41" t="s">
        <v>14</v>
      </c>
      <c r="V12" s="42"/>
      <c r="W12" s="42"/>
      <c r="X12" s="42"/>
      <c r="Y12" s="42"/>
      <c r="Z12" s="43"/>
    </row>
    <row r="13" spans="1:26" ht="14.4" customHeight="1" x14ac:dyDescent="0.3">
      <c r="A13">
        <v>80</v>
      </c>
      <c r="B13">
        <v>44</v>
      </c>
      <c r="C13">
        <v>4611</v>
      </c>
      <c r="D13">
        <v>0</v>
      </c>
      <c r="E13">
        <v>196</v>
      </c>
      <c r="F13">
        <v>5</v>
      </c>
      <c r="G13">
        <v>2369</v>
      </c>
      <c r="H13">
        <v>2819</v>
      </c>
      <c r="J13" s="37" t="s">
        <v>7</v>
      </c>
      <c r="K13" s="21" t="s">
        <v>10</v>
      </c>
      <c r="L13" s="12"/>
      <c r="M13" s="13"/>
      <c r="N13" s="13"/>
      <c r="O13" s="13"/>
      <c r="P13" s="13"/>
      <c r="Q13" s="14"/>
      <c r="S13" s="37" t="s">
        <v>7</v>
      </c>
      <c r="T13" s="21" t="s">
        <v>10</v>
      </c>
      <c r="U13" s="3"/>
      <c r="V13" s="4"/>
      <c r="W13" s="4"/>
      <c r="X13" s="4"/>
      <c r="Y13" s="4"/>
      <c r="Z13" s="5"/>
    </row>
    <row r="14" spans="1:26" x14ac:dyDescent="0.3">
      <c r="A14">
        <v>84</v>
      </c>
      <c r="B14">
        <v>38</v>
      </c>
      <c r="C14">
        <v>2154</v>
      </c>
      <c r="D14">
        <v>0</v>
      </c>
      <c r="E14">
        <v>271</v>
      </c>
      <c r="F14">
        <v>11</v>
      </c>
      <c r="G14">
        <v>6333</v>
      </c>
      <c r="H14">
        <v>1231</v>
      </c>
      <c r="J14" s="38"/>
      <c r="K14" s="21" t="s">
        <v>3</v>
      </c>
      <c r="L14" s="15">
        <f t="shared" ref="L14:O17" si="0">L3-L2</f>
        <v>119</v>
      </c>
      <c r="M14" s="16">
        <f t="shared" si="0"/>
        <v>291</v>
      </c>
      <c r="N14" s="16">
        <f t="shared" si="0"/>
        <v>542</v>
      </c>
      <c r="O14" s="16">
        <f t="shared" si="0"/>
        <v>699</v>
      </c>
      <c r="P14" s="16">
        <f t="shared" ref="P14:Q14" si="1">P3-P2</f>
        <v>1005</v>
      </c>
      <c r="Q14" s="17">
        <f t="shared" si="1"/>
        <v>998</v>
      </c>
      <c r="S14" s="38"/>
      <c r="T14" s="21" t="s">
        <v>3</v>
      </c>
      <c r="U14" s="6">
        <f t="shared" ref="U14:X17" si="2">L3/L2</f>
        <v>1.0781865965834427</v>
      </c>
      <c r="V14" s="7">
        <f t="shared" si="2"/>
        <v>1.1623883928571428</v>
      </c>
      <c r="W14" s="7">
        <f t="shared" si="2"/>
        <v>1.2148236226714229</v>
      </c>
      <c r="X14" s="7">
        <f t="shared" si="2"/>
        <v>1.2195351758793971</v>
      </c>
      <c r="Y14" s="7">
        <f t="shared" ref="Y14:Y17" si="3">P3/P2</f>
        <v>1.2085494915957669</v>
      </c>
      <c r="Z14" s="8">
        <f t="shared" ref="Z14:Z17" si="4">Q3/Q2</f>
        <v>1.1812897366030881</v>
      </c>
    </row>
    <row r="15" spans="1:26" x14ac:dyDescent="0.3">
      <c r="A15">
        <v>84</v>
      </c>
      <c r="B15">
        <v>40</v>
      </c>
      <c r="C15">
        <v>2649</v>
      </c>
      <c r="D15">
        <v>0</v>
      </c>
      <c r="E15">
        <v>236</v>
      </c>
      <c r="F15">
        <v>12</v>
      </c>
      <c r="G15">
        <v>5207</v>
      </c>
      <c r="H15">
        <v>1896</v>
      </c>
      <c r="J15" s="38"/>
      <c r="K15" s="21" t="s">
        <v>5</v>
      </c>
      <c r="L15" s="15">
        <f t="shared" si="0"/>
        <v>283</v>
      </c>
      <c r="M15" s="16">
        <f t="shared" si="0"/>
        <v>274</v>
      </c>
      <c r="N15" s="16">
        <f t="shared" si="0"/>
        <v>654</v>
      </c>
      <c r="O15" s="16">
        <f t="shared" si="0"/>
        <v>728</v>
      </c>
      <c r="P15" s="16">
        <f t="shared" ref="P15:Q15" si="5">P4-P3</f>
        <v>742</v>
      </c>
      <c r="Q15" s="17">
        <f t="shared" si="5"/>
        <v>712</v>
      </c>
      <c r="S15" s="38"/>
      <c r="T15" s="21" t="s">
        <v>5</v>
      </c>
      <c r="U15" s="6">
        <f t="shared" si="2"/>
        <v>1.1724558196221817</v>
      </c>
      <c r="V15" s="7">
        <f t="shared" si="2"/>
        <v>1.1315410465674507</v>
      </c>
      <c r="W15" s="7">
        <f t="shared" si="2"/>
        <v>1.2133768352365415</v>
      </c>
      <c r="X15" s="7">
        <f t="shared" si="2"/>
        <v>1.1874839041977852</v>
      </c>
      <c r="Y15" s="7">
        <f t="shared" si="3"/>
        <v>1.1274038461538463</v>
      </c>
      <c r="Z15" s="8">
        <f t="shared" si="4"/>
        <v>1.1094879286483161</v>
      </c>
    </row>
    <row r="16" spans="1:26" x14ac:dyDescent="0.3">
      <c r="A16">
        <v>84</v>
      </c>
      <c r="B16">
        <v>42</v>
      </c>
      <c r="C16">
        <v>4210</v>
      </c>
      <c r="D16">
        <v>0</v>
      </c>
      <c r="E16">
        <v>193</v>
      </c>
      <c r="F16">
        <v>3</v>
      </c>
      <c r="G16">
        <v>2692</v>
      </c>
      <c r="H16">
        <v>2902</v>
      </c>
      <c r="J16" s="38"/>
      <c r="K16" s="21" t="s">
        <v>6</v>
      </c>
      <c r="L16" s="15">
        <f t="shared" si="0"/>
        <v>230</v>
      </c>
      <c r="M16" s="16">
        <f t="shared" si="0"/>
        <v>292</v>
      </c>
      <c r="N16" s="16">
        <f t="shared" si="0"/>
        <v>491</v>
      </c>
      <c r="O16" s="16">
        <f t="shared" si="0"/>
        <v>416</v>
      </c>
      <c r="P16" s="16">
        <f t="shared" ref="P16:Q16" si="6">P5-P4</f>
        <v>399</v>
      </c>
      <c r="Q16" s="17">
        <f t="shared" si="6"/>
        <v>358</v>
      </c>
      <c r="S16" s="38"/>
      <c r="T16" s="21" t="s">
        <v>6</v>
      </c>
      <c r="U16" s="6">
        <f t="shared" si="2"/>
        <v>1.1195426195426195</v>
      </c>
      <c r="V16" s="7">
        <f t="shared" si="2"/>
        <v>1.12388629613916</v>
      </c>
      <c r="W16" s="7">
        <f t="shared" si="2"/>
        <v>1.1320247378327508</v>
      </c>
      <c r="X16" s="7">
        <f t="shared" si="2"/>
        <v>1.0902190414226849</v>
      </c>
      <c r="Y16" s="7">
        <f t="shared" si="3"/>
        <v>1.0607675906183369</v>
      </c>
      <c r="Z16" s="8">
        <f t="shared" si="4"/>
        <v>1.0496188496188497</v>
      </c>
    </row>
    <row r="17" spans="1:26" x14ac:dyDescent="0.3">
      <c r="A17">
        <v>84</v>
      </c>
      <c r="B17">
        <v>44</v>
      </c>
      <c r="C17">
        <v>5027</v>
      </c>
      <c r="D17">
        <v>0</v>
      </c>
      <c r="E17">
        <v>172</v>
      </c>
      <c r="F17">
        <v>0</v>
      </c>
      <c r="G17">
        <v>2043</v>
      </c>
      <c r="H17">
        <v>2758</v>
      </c>
      <c r="J17" s="38"/>
      <c r="K17" s="21" t="s">
        <v>22</v>
      </c>
      <c r="L17" s="15">
        <f t="shared" si="0"/>
        <v>165</v>
      </c>
      <c r="M17" s="16">
        <f t="shared" si="0"/>
        <v>374</v>
      </c>
      <c r="N17" s="16">
        <f t="shared" si="0"/>
        <v>377</v>
      </c>
      <c r="O17" s="16">
        <f t="shared" si="0"/>
        <v>675</v>
      </c>
      <c r="P17" s="16">
        <f t="shared" ref="P17:Q17" si="7">P6-P5</f>
        <v>344</v>
      </c>
      <c r="Q17" s="17">
        <f t="shared" si="7"/>
        <v>273</v>
      </c>
      <c r="S17" s="38"/>
      <c r="T17" s="21" t="s">
        <v>22</v>
      </c>
      <c r="U17" s="6">
        <f t="shared" si="2"/>
        <v>1.0766016713091922</v>
      </c>
      <c r="V17" s="7">
        <f t="shared" si="2"/>
        <v>1.1411853529633824</v>
      </c>
      <c r="W17" s="7">
        <f t="shared" si="2"/>
        <v>1.0895486935866983</v>
      </c>
      <c r="X17" s="7">
        <f t="shared" si="2"/>
        <v>1.1342749154565348</v>
      </c>
      <c r="Y17" s="7">
        <f t="shared" si="3"/>
        <v>1.0493898061737257</v>
      </c>
      <c r="Z17" s="8">
        <f t="shared" si="4"/>
        <v>1.0360491218803645</v>
      </c>
    </row>
    <row r="18" spans="1:26" x14ac:dyDescent="0.3">
      <c r="A18">
        <v>88</v>
      </c>
      <c r="B18">
        <v>38</v>
      </c>
      <c r="C18">
        <v>2319</v>
      </c>
      <c r="D18">
        <v>0</v>
      </c>
      <c r="E18">
        <v>349</v>
      </c>
      <c r="F18">
        <v>7</v>
      </c>
      <c r="G18">
        <v>5962</v>
      </c>
      <c r="H18">
        <v>1363</v>
      </c>
      <c r="J18" s="39"/>
      <c r="K18" s="21" t="s">
        <v>23</v>
      </c>
      <c r="L18" s="18">
        <f t="shared" ref="L18:Q18" si="8">L7-L6</f>
        <v>383</v>
      </c>
      <c r="M18" s="19">
        <f t="shared" si="8"/>
        <v>399</v>
      </c>
      <c r="N18" s="19">
        <f t="shared" si="8"/>
        <v>536</v>
      </c>
      <c r="O18" s="19">
        <f t="shared" si="8"/>
        <v>419</v>
      </c>
      <c r="P18" s="19">
        <f t="shared" si="8"/>
        <v>401</v>
      </c>
      <c r="Q18" s="20">
        <f t="shared" si="8"/>
        <v>415</v>
      </c>
      <c r="S18" s="39"/>
      <c r="T18" s="21" t="s">
        <v>23</v>
      </c>
      <c r="U18" s="9">
        <f t="shared" ref="U18:Z18" si="9">L7/L6</f>
        <v>1.1651573954290642</v>
      </c>
      <c r="V18" s="10">
        <f t="shared" si="9"/>
        <v>1.1319880913000331</v>
      </c>
      <c r="W18" s="10">
        <f t="shared" si="9"/>
        <v>1.1168519729670809</v>
      </c>
      <c r="X18" s="10">
        <f t="shared" si="9"/>
        <v>1.073482988425114</v>
      </c>
      <c r="Y18" s="10">
        <f t="shared" si="9"/>
        <v>1.0548638664660008</v>
      </c>
      <c r="Z18" s="11">
        <f t="shared" si="9"/>
        <v>1.0528931939841957</v>
      </c>
    </row>
    <row r="19" spans="1:26" x14ac:dyDescent="0.3">
      <c r="A19">
        <v>88</v>
      </c>
      <c r="B19">
        <v>40</v>
      </c>
      <c r="C19">
        <v>3023</v>
      </c>
      <c r="D19">
        <v>0</v>
      </c>
      <c r="E19">
        <v>147</v>
      </c>
      <c r="F19">
        <v>3</v>
      </c>
      <c r="G19">
        <v>4766</v>
      </c>
      <c r="H19">
        <v>2061</v>
      </c>
      <c r="L19" s="2">
        <v>38</v>
      </c>
      <c r="M19" s="2">
        <v>40</v>
      </c>
      <c r="N19" s="2">
        <v>42</v>
      </c>
      <c r="O19" s="2">
        <v>44</v>
      </c>
      <c r="P19" s="2">
        <v>46</v>
      </c>
      <c r="Q19" s="2">
        <v>48</v>
      </c>
      <c r="U19" s="22">
        <v>38</v>
      </c>
      <c r="V19" s="22">
        <v>40</v>
      </c>
      <c r="W19" s="22">
        <v>42</v>
      </c>
      <c r="X19" s="22">
        <v>44</v>
      </c>
      <c r="Y19" s="22">
        <v>46</v>
      </c>
      <c r="Z19" s="23">
        <v>48</v>
      </c>
    </row>
    <row r="20" spans="1:26" x14ac:dyDescent="0.3">
      <c r="A20">
        <v>88</v>
      </c>
      <c r="B20">
        <v>42</v>
      </c>
      <c r="C20">
        <v>4587</v>
      </c>
      <c r="D20">
        <v>0</v>
      </c>
      <c r="E20">
        <v>111</v>
      </c>
      <c r="F20">
        <v>0</v>
      </c>
      <c r="G20">
        <v>2334</v>
      </c>
      <c r="H20">
        <v>2968</v>
      </c>
      <c r="L20" s="36" t="s">
        <v>1</v>
      </c>
      <c r="M20" s="36"/>
      <c r="N20" s="36"/>
      <c r="O20" s="36"/>
      <c r="P20" s="36"/>
      <c r="Q20" s="36"/>
      <c r="U20" s="41" t="s">
        <v>1</v>
      </c>
      <c r="V20" s="42"/>
      <c r="W20" s="42"/>
      <c r="X20" s="42"/>
      <c r="Y20" s="42"/>
      <c r="Z20" s="43"/>
    </row>
    <row r="21" spans="1:26" x14ac:dyDescent="0.3">
      <c r="A21">
        <v>88</v>
      </c>
      <c r="B21">
        <v>44</v>
      </c>
      <c r="C21">
        <v>5702</v>
      </c>
      <c r="D21">
        <v>0</v>
      </c>
      <c r="E21">
        <v>58</v>
      </c>
      <c r="F21">
        <v>0</v>
      </c>
      <c r="G21">
        <v>1632</v>
      </c>
      <c r="H21">
        <v>2608</v>
      </c>
    </row>
    <row r="22" spans="1:26" x14ac:dyDescent="0.3">
      <c r="A22">
        <v>92</v>
      </c>
      <c r="B22">
        <v>38</v>
      </c>
      <c r="C22">
        <v>2702</v>
      </c>
      <c r="D22">
        <v>0</v>
      </c>
      <c r="E22">
        <v>354</v>
      </c>
      <c r="F22">
        <v>3</v>
      </c>
      <c r="G22">
        <v>5160</v>
      </c>
      <c r="H22">
        <v>1781</v>
      </c>
    </row>
    <row r="23" spans="1:26" x14ac:dyDescent="0.3">
      <c r="A23">
        <v>92</v>
      </c>
      <c r="B23">
        <v>40</v>
      </c>
      <c r="C23">
        <v>3422</v>
      </c>
      <c r="D23">
        <v>0</v>
      </c>
      <c r="E23">
        <v>89</v>
      </c>
      <c r="F23">
        <v>1</v>
      </c>
      <c r="G23">
        <v>3973</v>
      </c>
      <c r="H23">
        <v>2515</v>
      </c>
      <c r="L23" s="35" t="s">
        <v>12</v>
      </c>
      <c r="M23" s="35"/>
      <c r="N23" s="35"/>
      <c r="O23" s="35"/>
      <c r="P23" s="35"/>
      <c r="Q23" s="35"/>
      <c r="U23" s="41" t="s">
        <v>15</v>
      </c>
      <c r="V23" s="42"/>
      <c r="W23" s="42"/>
      <c r="X23" s="42"/>
      <c r="Y23" s="42"/>
      <c r="Z23" s="43"/>
    </row>
    <row r="24" spans="1:26" ht="14.4" customHeight="1" x14ac:dyDescent="0.3">
      <c r="A24">
        <v>92</v>
      </c>
      <c r="B24">
        <v>42</v>
      </c>
      <c r="C24">
        <v>5123</v>
      </c>
      <c r="D24">
        <v>0</v>
      </c>
      <c r="E24">
        <v>49</v>
      </c>
      <c r="F24">
        <v>0</v>
      </c>
      <c r="G24">
        <v>1746</v>
      </c>
      <c r="H24">
        <v>3082</v>
      </c>
      <c r="J24" s="37" t="s">
        <v>0</v>
      </c>
      <c r="K24" s="21">
        <v>72</v>
      </c>
      <c r="L24" s="12"/>
      <c r="M24" s="13">
        <f t="shared" ref="M24:Q26" si="10">M2-L2</f>
        <v>270</v>
      </c>
      <c r="N24" s="13">
        <f t="shared" si="10"/>
        <v>731</v>
      </c>
      <c r="O24" s="13">
        <f t="shared" si="10"/>
        <v>661</v>
      </c>
      <c r="P24" s="13">
        <f t="shared" si="10"/>
        <v>1635</v>
      </c>
      <c r="Q24" s="14">
        <f t="shared" si="10"/>
        <v>686</v>
      </c>
      <c r="S24" s="37" t="s">
        <v>0</v>
      </c>
      <c r="T24" s="21">
        <v>72</v>
      </c>
      <c r="U24" s="3"/>
      <c r="V24" s="4">
        <f t="shared" ref="V24:Z28" si="11">M2/L2</f>
        <v>1.1773981603153745</v>
      </c>
      <c r="W24" s="4">
        <f t="shared" si="11"/>
        <v>1.4079241071428572</v>
      </c>
      <c r="X24" s="4">
        <f t="shared" si="11"/>
        <v>1.2619896948077685</v>
      </c>
      <c r="Y24" s="4">
        <f t="shared" si="11"/>
        <v>1.5135050251256281</v>
      </c>
      <c r="Z24" s="5">
        <f t="shared" si="11"/>
        <v>1.1423531853081552</v>
      </c>
    </row>
    <row r="25" spans="1:26" x14ac:dyDescent="0.3">
      <c r="A25">
        <v>92</v>
      </c>
      <c r="B25">
        <v>44</v>
      </c>
      <c r="C25">
        <v>6121</v>
      </c>
      <c r="D25">
        <v>0</v>
      </c>
      <c r="E25">
        <v>32</v>
      </c>
      <c r="F25">
        <v>0</v>
      </c>
      <c r="G25">
        <v>1210</v>
      </c>
      <c r="H25">
        <v>2637</v>
      </c>
      <c r="J25" s="38"/>
      <c r="K25" s="21">
        <v>76</v>
      </c>
      <c r="L25" s="15"/>
      <c r="M25" s="16">
        <f t="shared" si="10"/>
        <v>442</v>
      </c>
      <c r="N25" s="16">
        <f t="shared" si="10"/>
        <v>982</v>
      </c>
      <c r="O25" s="16">
        <f t="shared" si="10"/>
        <v>818</v>
      </c>
      <c r="P25" s="16">
        <f t="shared" si="10"/>
        <v>1941</v>
      </c>
      <c r="Q25" s="17">
        <f t="shared" si="10"/>
        <v>679</v>
      </c>
      <c r="S25" s="38"/>
      <c r="T25" s="21">
        <v>76</v>
      </c>
      <c r="U25" s="6"/>
      <c r="V25" s="7">
        <f t="shared" si="11"/>
        <v>1.2693479585618526</v>
      </c>
      <c r="W25" s="7">
        <f t="shared" si="11"/>
        <v>1.4714354296687471</v>
      </c>
      <c r="X25" s="7">
        <f t="shared" si="11"/>
        <v>1.2668841761827081</v>
      </c>
      <c r="Y25" s="7">
        <f t="shared" si="11"/>
        <v>1.4998712335822817</v>
      </c>
      <c r="Z25" s="8">
        <f t="shared" si="11"/>
        <v>1.1165865384615385</v>
      </c>
    </row>
    <row r="26" spans="1:26" x14ac:dyDescent="0.3">
      <c r="A26">
        <v>72</v>
      </c>
      <c r="B26">
        <v>46</v>
      </c>
      <c r="C26">
        <v>4819</v>
      </c>
      <c r="D26">
        <v>0</v>
      </c>
      <c r="E26">
        <v>251</v>
      </c>
      <c r="F26">
        <v>68</v>
      </c>
      <c r="G26">
        <v>2591</v>
      </c>
      <c r="H26">
        <v>2271</v>
      </c>
      <c r="J26" s="38"/>
      <c r="K26" s="21">
        <v>80</v>
      </c>
      <c r="L26" s="15"/>
      <c r="M26" s="16">
        <f t="shared" si="10"/>
        <v>433</v>
      </c>
      <c r="N26" s="16">
        <f t="shared" si="10"/>
        <v>1362</v>
      </c>
      <c r="O26" s="16">
        <f t="shared" si="10"/>
        <v>892</v>
      </c>
      <c r="P26" s="16">
        <f t="shared" si="10"/>
        <v>1955</v>
      </c>
      <c r="Q26" s="17">
        <f t="shared" si="10"/>
        <v>649</v>
      </c>
      <c r="S26" s="38"/>
      <c r="T26" s="21">
        <v>80</v>
      </c>
      <c r="U26" s="6"/>
      <c r="V26" s="7">
        <f t="shared" si="11"/>
        <v>1.2250519750519751</v>
      </c>
      <c r="W26" s="7">
        <f t="shared" si="11"/>
        <v>1.5778532032244379</v>
      </c>
      <c r="X26" s="7">
        <f t="shared" si="11"/>
        <v>1.2398494218876042</v>
      </c>
      <c r="Y26" s="7">
        <f t="shared" si="11"/>
        <v>1.4239861201474735</v>
      </c>
      <c r="Z26" s="8">
        <f t="shared" si="11"/>
        <v>1.0988425220834603</v>
      </c>
    </row>
    <row r="27" spans="1:26" x14ac:dyDescent="0.3">
      <c r="A27">
        <v>72</v>
      </c>
      <c r="B27">
        <v>48</v>
      </c>
      <c r="C27">
        <v>5505</v>
      </c>
      <c r="D27">
        <v>0</v>
      </c>
      <c r="E27">
        <v>127</v>
      </c>
      <c r="F27">
        <v>38</v>
      </c>
      <c r="G27">
        <v>2571</v>
      </c>
      <c r="H27">
        <v>1759</v>
      </c>
      <c r="J27" s="38"/>
      <c r="K27" s="21">
        <v>84</v>
      </c>
      <c r="L27" s="15"/>
      <c r="M27" s="16">
        <f t="shared" ref="M27:Q27" si="12">M5-L5</f>
        <v>495</v>
      </c>
      <c r="N27" s="16">
        <f t="shared" si="12"/>
        <v>1561</v>
      </c>
      <c r="O27" s="16">
        <f t="shared" si="12"/>
        <v>817</v>
      </c>
      <c r="P27" s="16">
        <f t="shared" si="12"/>
        <v>1938</v>
      </c>
      <c r="Q27" s="17">
        <f t="shared" si="12"/>
        <v>608</v>
      </c>
      <c r="S27" s="38"/>
      <c r="T27" s="21">
        <v>84</v>
      </c>
      <c r="U27" s="6"/>
      <c r="V27" s="7">
        <f t="shared" si="11"/>
        <v>1.2298050139275767</v>
      </c>
      <c r="W27" s="7">
        <f t="shared" si="11"/>
        <v>1.5892789731974331</v>
      </c>
      <c r="X27" s="7">
        <f t="shared" si="11"/>
        <v>1.194061757719715</v>
      </c>
      <c r="Y27" s="7">
        <f t="shared" si="11"/>
        <v>1.3855182017107619</v>
      </c>
      <c r="Z27" s="8">
        <f t="shared" si="11"/>
        <v>1.0872936109117013</v>
      </c>
    </row>
    <row r="28" spans="1:26" x14ac:dyDescent="0.3">
      <c r="A28">
        <v>76</v>
      </c>
      <c r="B28">
        <v>46</v>
      </c>
      <c r="C28">
        <v>5824</v>
      </c>
      <c r="D28">
        <v>0</v>
      </c>
      <c r="E28">
        <v>247</v>
      </c>
      <c r="F28">
        <v>19</v>
      </c>
      <c r="G28">
        <v>1905</v>
      </c>
      <c r="H28">
        <v>2005</v>
      </c>
      <c r="J28" s="38"/>
      <c r="K28" s="21">
        <v>88</v>
      </c>
      <c r="L28" s="15"/>
      <c r="M28" s="16">
        <f t="shared" ref="M28:O29" si="13">M6-L6</f>
        <v>704</v>
      </c>
      <c r="N28" s="16">
        <f t="shared" si="13"/>
        <v>1564</v>
      </c>
      <c r="O28" s="16">
        <f t="shared" si="13"/>
        <v>1115</v>
      </c>
      <c r="P28" s="16">
        <f t="shared" ref="P28:Q28" si="14">P6-O6</f>
        <v>1607</v>
      </c>
      <c r="Q28" s="17">
        <f t="shared" si="14"/>
        <v>537</v>
      </c>
      <c r="S28" s="38"/>
      <c r="T28" s="21">
        <v>88</v>
      </c>
      <c r="U28" s="6"/>
      <c r="V28" s="7">
        <f t="shared" si="11"/>
        <v>1.3035791289348857</v>
      </c>
      <c r="W28" s="7">
        <f t="shared" si="11"/>
        <v>1.5173668541184253</v>
      </c>
      <c r="X28" s="7">
        <f t="shared" si="11"/>
        <v>1.2430782646609986</v>
      </c>
      <c r="Y28" s="7">
        <f t="shared" si="11"/>
        <v>1.2818309365135041</v>
      </c>
      <c r="Z28" s="8">
        <f t="shared" si="11"/>
        <v>1.0734710630729238</v>
      </c>
    </row>
    <row r="29" spans="1:26" x14ac:dyDescent="0.3">
      <c r="A29">
        <v>76</v>
      </c>
      <c r="B29">
        <v>48</v>
      </c>
      <c r="C29">
        <v>6503</v>
      </c>
      <c r="D29">
        <v>0</v>
      </c>
      <c r="E29">
        <v>142</v>
      </c>
      <c r="F29">
        <v>12</v>
      </c>
      <c r="G29">
        <v>1848</v>
      </c>
      <c r="H29">
        <v>1495</v>
      </c>
      <c r="J29" s="39"/>
      <c r="K29" s="21">
        <v>92</v>
      </c>
      <c r="L29" s="18"/>
      <c r="M29" s="19">
        <f t="shared" si="13"/>
        <v>720</v>
      </c>
      <c r="N29" s="19">
        <f t="shared" si="13"/>
        <v>1701</v>
      </c>
      <c r="O29" s="19">
        <f t="shared" si="13"/>
        <v>998</v>
      </c>
      <c r="P29" s="19">
        <f t="shared" ref="P29:Q29" si="15">P7-O7</f>
        <v>1589</v>
      </c>
      <c r="Q29" s="20">
        <f t="shared" si="15"/>
        <v>551</v>
      </c>
      <c r="S29" s="39"/>
      <c r="T29" s="21">
        <v>92</v>
      </c>
      <c r="U29" s="9"/>
      <c r="V29" s="10">
        <f>M7/L7</f>
        <v>1.2664692820133234</v>
      </c>
      <c r="W29" s="10">
        <f>N7/M7</f>
        <v>1.4970777323202806</v>
      </c>
      <c r="X29" s="10">
        <f>O7/N7</f>
        <v>1.1948077298457935</v>
      </c>
      <c r="Y29" s="10">
        <f>P7/O7</f>
        <v>1.2595981048848228</v>
      </c>
      <c r="Z29" s="11">
        <f>Q7/P7</f>
        <v>1.0714656290531777</v>
      </c>
    </row>
    <row r="30" spans="1:26" x14ac:dyDescent="0.3">
      <c r="A30">
        <v>80</v>
      </c>
      <c r="B30">
        <v>46</v>
      </c>
      <c r="C30">
        <v>6566</v>
      </c>
      <c r="D30">
        <v>0</v>
      </c>
      <c r="E30">
        <v>121</v>
      </c>
      <c r="F30">
        <v>3</v>
      </c>
      <c r="G30">
        <v>1416</v>
      </c>
      <c r="H30">
        <v>1894</v>
      </c>
      <c r="L30" s="2" t="s">
        <v>9</v>
      </c>
      <c r="M30" s="2" t="s">
        <v>2</v>
      </c>
      <c r="N30" s="2" t="s">
        <v>3</v>
      </c>
      <c r="O30" s="2" t="s">
        <v>4</v>
      </c>
      <c r="P30" s="2" t="s">
        <v>5</v>
      </c>
      <c r="Q30" s="2" t="s">
        <v>27</v>
      </c>
      <c r="U30" s="26" t="s">
        <v>9</v>
      </c>
      <c r="V30" s="26" t="s">
        <v>2</v>
      </c>
      <c r="W30" s="26" t="s">
        <v>3</v>
      </c>
      <c r="X30" s="26" t="s">
        <v>4</v>
      </c>
      <c r="Y30" s="28" t="s">
        <v>5</v>
      </c>
      <c r="Z30" s="28" t="s">
        <v>27</v>
      </c>
    </row>
    <row r="31" spans="1:26" x14ac:dyDescent="0.3">
      <c r="A31">
        <v>80</v>
      </c>
      <c r="B31">
        <v>48</v>
      </c>
      <c r="C31">
        <v>7215</v>
      </c>
      <c r="D31">
        <v>0</v>
      </c>
      <c r="E31">
        <v>88</v>
      </c>
      <c r="F31">
        <v>7</v>
      </c>
      <c r="G31">
        <v>1439</v>
      </c>
      <c r="H31">
        <v>1251</v>
      </c>
      <c r="L31" s="36" t="s">
        <v>8</v>
      </c>
      <c r="M31" s="36"/>
      <c r="N31" s="36"/>
      <c r="O31" s="36"/>
      <c r="P31" s="36"/>
      <c r="Q31" s="36"/>
      <c r="U31" s="36" t="s">
        <v>8</v>
      </c>
      <c r="V31" s="36"/>
      <c r="W31" s="36"/>
      <c r="X31" s="36"/>
      <c r="Y31" s="36"/>
      <c r="Z31" s="36"/>
    </row>
    <row r="32" spans="1:26" x14ac:dyDescent="0.3">
      <c r="A32">
        <v>84</v>
      </c>
      <c r="B32">
        <v>46</v>
      </c>
      <c r="C32">
        <v>6965</v>
      </c>
      <c r="D32">
        <v>0</v>
      </c>
      <c r="E32">
        <v>111</v>
      </c>
      <c r="F32">
        <v>1</v>
      </c>
      <c r="G32">
        <v>1305</v>
      </c>
      <c r="H32">
        <v>1618</v>
      </c>
    </row>
    <row r="33" spans="1:26" x14ac:dyDescent="0.3">
      <c r="A33">
        <v>84</v>
      </c>
      <c r="B33">
        <v>48</v>
      </c>
      <c r="C33">
        <v>7573</v>
      </c>
      <c r="D33">
        <v>0</v>
      </c>
      <c r="E33">
        <v>77</v>
      </c>
      <c r="F33">
        <v>1</v>
      </c>
      <c r="G33">
        <v>1207</v>
      </c>
      <c r="H33">
        <v>1142</v>
      </c>
    </row>
    <row r="34" spans="1:26" x14ac:dyDescent="0.3">
      <c r="A34">
        <v>88</v>
      </c>
      <c r="B34">
        <v>46</v>
      </c>
      <c r="C34">
        <v>7309</v>
      </c>
      <c r="D34">
        <v>0</v>
      </c>
      <c r="E34">
        <v>72</v>
      </c>
      <c r="F34">
        <v>0</v>
      </c>
      <c r="G34">
        <v>1061</v>
      </c>
      <c r="H34">
        <v>1558</v>
      </c>
      <c r="L34" s="35" t="s">
        <v>24</v>
      </c>
      <c r="M34" s="35"/>
      <c r="N34" s="35"/>
      <c r="O34" s="35"/>
      <c r="P34" s="35"/>
      <c r="Q34" s="35"/>
      <c r="U34" s="41" t="s">
        <v>37</v>
      </c>
      <c r="V34" s="42"/>
      <c r="W34" s="42"/>
      <c r="X34" s="42"/>
      <c r="Y34" s="42"/>
      <c r="Z34" s="43"/>
    </row>
    <row r="35" spans="1:26" ht="14.4" customHeight="1" x14ac:dyDescent="0.3">
      <c r="A35">
        <v>88</v>
      </c>
      <c r="B35">
        <v>48</v>
      </c>
      <c r="C35">
        <v>7846</v>
      </c>
      <c r="D35">
        <v>0</v>
      </c>
      <c r="E35">
        <v>57</v>
      </c>
      <c r="F35">
        <v>0</v>
      </c>
      <c r="G35">
        <v>1074</v>
      </c>
      <c r="H35">
        <v>1023</v>
      </c>
      <c r="J35" s="37" t="s">
        <v>0</v>
      </c>
      <c r="K35" s="21">
        <v>72</v>
      </c>
      <c r="L35" s="3">
        <f>B41*F41</f>
        <v>1.3577999999999997E-3</v>
      </c>
      <c r="M35" s="4">
        <f>B41*F42</f>
        <v>5.0498999999999995E-3</v>
      </c>
      <c r="N35" s="4">
        <f>B41*F43</f>
        <v>1.4638199999999994E-2</v>
      </c>
      <c r="O35" s="4">
        <f>B41*F44</f>
        <v>1.5651899999999996E-2</v>
      </c>
      <c r="P35" s="4">
        <f>B41*F45</f>
        <v>7.2586499999999976E-3</v>
      </c>
      <c r="Q35" s="5">
        <f>B41*F46</f>
        <v>2.3761499999999992E-3</v>
      </c>
      <c r="S35" s="37" t="s">
        <v>0</v>
      </c>
      <c r="T35" s="21">
        <v>72</v>
      </c>
      <c r="U35" s="3">
        <f>L35*L2/10000</f>
        <v>2.0665715999999997E-4</v>
      </c>
      <c r="V35" s="4">
        <f t="shared" ref="V35:Y35" si="16">M35*M2/10000</f>
        <v>9.0494208000000006E-4</v>
      </c>
      <c r="W35" s="4">
        <f t="shared" si="16"/>
        <v>3.6932178599999987E-3</v>
      </c>
      <c r="X35" s="4">
        <f t="shared" si="16"/>
        <v>4.983564959999999E-3</v>
      </c>
      <c r="Y35" s="4">
        <f t="shared" si="16"/>
        <v>3.497943434999999E-3</v>
      </c>
      <c r="Z35" s="5">
        <f>Q35*Q2/10000</f>
        <v>1.3080705749999996E-3</v>
      </c>
    </row>
    <row r="36" spans="1:26" x14ac:dyDescent="0.3">
      <c r="A36">
        <v>92</v>
      </c>
      <c r="B36">
        <v>46</v>
      </c>
      <c r="C36">
        <v>7710</v>
      </c>
      <c r="D36">
        <v>0</v>
      </c>
      <c r="E36">
        <v>15</v>
      </c>
      <c r="F36">
        <v>0</v>
      </c>
      <c r="G36">
        <v>733</v>
      </c>
      <c r="H36">
        <v>1542</v>
      </c>
      <c r="J36" s="38"/>
      <c r="K36" s="21">
        <v>76</v>
      </c>
      <c r="L36" s="6">
        <f>B42*F41</f>
        <v>3.3054399999999993E-3</v>
      </c>
      <c r="M36" s="7">
        <f>B42*F42</f>
        <v>1.229352E-2</v>
      </c>
      <c r="N36" s="7">
        <f>B42*F43</f>
        <v>3.5635359999999984E-2</v>
      </c>
      <c r="O36" s="7">
        <f>B42*F44</f>
        <v>3.810311999999999E-2</v>
      </c>
      <c r="P36" s="7">
        <f>B42*F45</f>
        <v>1.7670519999999995E-2</v>
      </c>
      <c r="Q36" s="8">
        <f>B42*F46</f>
        <v>5.7845199999999979E-3</v>
      </c>
      <c r="S36" s="38"/>
      <c r="T36" s="21">
        <v>76</v>
      </c>
      <c r="U36" s="6">
        <f t="shared" ref="U36:U40" si="17">L36*L3/10000</f>
        <v>5.4242270399999988E-4</v>
      </c>
      <c r="V36" s="7">
        <f t="shared" ref="V36:V40" si="18">M36*M3/10000</f>
        <v>2.5607402160000002E-3</v>
      </c>
      <c r="W36" s="7">
        <f t="shared" ref="W36:W40" si="19">N36*N3/10000</f>
        <v>1.0922237839999996E-2</v>
      </c>
      <c r="X36" s="7">
        <f t="shared" ref="X36:X40" si="20">O36*O3/10000</f>
        <v>1.4795441495999996E-2</v>
      </c>
      <c r="Y36" s="7">
        <f t="shared" ref="Y36:Z40" si="21">P36*P3/10000</f>
        <v>1.0291310847999998E-2</v>
      </c>
      <c r="Z36" s="8">
        <f t="shared" si="21"/>
        <v>3.7616733559999987E-3</v>
      </c>
    </row>
    <row r="37" spans="1:26" x14ac:dyDescent="0.3">
      <c r="A37">
        <v>92</v>
      </c>
      <c r="B37">
        <v>48</v>
      </c>
      <c r="C37">
        <v>8261</v>
      </c>
      <c r="D37">
        <v>0</v>
      </c>
      <c r="E37">
        <v>10</v>
      </c>
      <c r="F37">
        <v>1</v>
      </c>
      <c r="G37">
        <v>759</v>
      </c>
      <c r="H37">
        <v>969</v>
      </c>
      <c r="J37" s="38"/>
      <c r="K37" s="21">
        <v>80</v>
      </c>
      <c r="L37" s="6">
        <f>B43*F41</f>
        <v>7.0050800000000012E-3</v>
      </c>
      <c r="M37" s="7">
        <f>B43*F42</f>
        <v>2.6053140000000006E-2</v>
      </c>
      <c r="N37" s="7">
        <f>B43*F43</f>
        <v>7.5520519999999994E-2</v>
      </c>
      <c r="O37" s="7">
        <f>B43*F44</f>
        <v>8.0750340000000004E-2</v>
      </c>
      <c r="P37" s="7">
        <f>B43*F45</f>
        <v>3.7448389999999998E-2</v>
      </c>
      <c r="Q37" s="8">
        <f>B43*F46</f>
        <v>1.225889E-2</v>
      </c>
      <c r="S37" s="38"/>
      <c r="T37" s="21">
        <v>80</v>
      </c>
      <c r="U37" s="6">
        <f t="shared" si="17"/>
        <v>1.3477773920000003E-3</v>
      </c>
      <c r="V37" s="7">
        <f t="shared" si="18"/>
        <v>6.1407250980000019E-3</v>
      </c>
      <c r="W37" s="7">
        <f t="shared" si="19"/>
        <v>2.8086081387999996E-2</v>
      </c>
      <c r="X37" s="7">
        <f t="shared" si="20"/>
        <v>3.7233981774000002E-2</v>
      </c>
      <c r="Y37" s="7">
        <f t="shared" si="21"/>
        <v>2.4588612873999997E-2</v>
      </c>
      <c r="Z37" s="8">
        <f t="shared" si="21"/>
        <v>8.8447891349999995E-3</v>
      </c>
    </row>
    <row r="38" spans="1:26" x14ac:dyDescent="0.3">
      <c r="J38" s="38"/>
      <c r="K38" s="21">
        <v>84</v>
      </c>
      <c r="L38" s="6">
        <f>B44*F41</f>
        <v>7.6212000000000025E-3</v>
      </c>
      <c r="M38" s="7">
        <f>B44*F42</f>
        <v>2.8344600000000015E-2</v>
      </c>
      <c r="N38" s="7">
        <f>B44*F43</f>
        <v>8.2162800000000008E-2</v>
      </c>
      <c r="O38" s="7">
        <f>B44*F44</f>
        <v>8.7852600000000031E-2</v>
      </c>
      <c r="P38" s="7">
        <f>B44*F45</f>
        <v>4.074210000000001E-2</v>
      </c>
      <c r="Q38" s="8">
        <f>B44*F46</f>
        <v>1.3337100000000003E-2</v>
      </c>
      <c r="S38" s="38"/>
      <c r="T38" s="21">
        <v>84</v>
      </c>
      <c r="U38" s="6">
        <f t="shared" si="17"/>
        <v>1.6416064800000003E-3</v>
      </c>
      <c r="V38" s="7">
        <f t="shared" si="18"/>
        <v>7.5084845400000032E-3</v>
      </c>
      <c r="W38" s="7">
        <f t="shared" si="19"/>
        <v>3.4590538800000001E-2</v>
      </c>
      <c r="X38" s="7">
        <f t="shared" si="20"/>
        <v>4.4163502020000016E-2</v>
      </c>
      <c r="Y38" s="7">
        <f t="shared" si="21"/>
        <v>2.8376872650000006E-2</v>
      </c>
      <c r="Z38" s="8">
        <f t="shared" si="21"/>
        <v>1.0100185830000002E-2</v>
      </c>
    </row>
    <row r="39" spans="1:26" x14ac:dyDescent="0.3">
      <c r="J39" s="38"/>
      <c r="K39" s="21">
        <v>88</v>
      </c>
      <c r="L39" s="6">
        <f>B45*F41</f>
        <v>5.9422000000000008E-3</v>
      </c>
      <c r="M39" s="7">
        <f>B45*F42</f>
        <v>2.2100100000000004E-2</v>
      </c>
      <c r="N39" s="7">
        <f>B45*F43</f>
        <v>6.4061799999999988E-2</v>
      </c>
      <c r="O39" s="7">
        <f>B45*F44</f>
        <v>6.8498099999999992E-2</v>
      </c>
      <c r="P39" s="7">
        <f>B45*F45</f>
        <v>3.1766349999999999E-2</v>
      </c>
      <c r="Q39" s="8">
        <f>B45*F46</f>
        <v>1.0398849999999999E-2</v>
      </c>
      <c r="S39" s="38"/>
      <c r="T39" s="21">
        <v>88</v>
      </c>
      <c r="U39" s="6">
        <f t="shared" si="17"/>
        <v>1.3779961800000002E-3</v>
      </c>
      <c r="V39" s="7">
        <f t="shared" si="18"/>
        <v>6.680860230000002E-3</v>
      </c>
      <c r="W39" s="7">
        <f t="shared" si="19"/>
        <v>2.9385147659999996E-2</v>
      </c>
      <c r="X39" s="7">
        <f t="shared" si="20"/>
        <v>3.9057616619999992E-2</v>
      </c>
      <c r="Y39" s="7">
        <f t="shared" si="21"/>
        <v>2.3218025215E-2</v>
      </c>
      <c r="Z39" s="8">
        <f t="shared" si="21"/>
        <v>8.1589377099999996E-3</v>
      </c>
    </row>
    <row r="40" spans="1:26" x14ac:dyDescent="0.3">
      <c r="A40" s="34" t="s">
        <v>28</v>
      </c>
      <c r="B40" s="34"/>
      <c r="C40" s="34"/>
      <c r="D40" s="34"/>
      <c r="E40" s="34" t="s">
        <v>29</v>
      </c>
      <c r="F40" s="34"/>
      <c r="G40" s="34"/>
      <c r="H40" s="34"/>
      <c r="J40" s="39"/>
      <c r="K40" s="21">
        <v>92</v>
      </c>
      <c r="L40" s="9">
        <f>B46*F41</f>
        <v>2.6367600000000001E-3</v>
      </c>
      <c r="M40" s="10">
        <f>B46*F42</f>
        <v>9.8065800000000022E-3</v>
      </c>
      <c r="N40" s="10">
        <f>B46*F43</f>
        <v>2.8426439999999994E-2</v>
      </c>
      <c r="O40" s="10">
        <f>B46*F44</f>
        <v>3.0394979999999999E-2</v>
      </c>
      <c r="P40" s="10">
        <f>B46*F45</f>
        <v>1.4095829999999998E-2</v>
      </c>
      <c r="Q40" s="11">
        <f>B46*F46</f>
        <v>4.6143299999999998E-3</v>
      </c>
      <c r="S40" s="39"/>
      <c r="T40" s="21">
        <v>92</v>
      </c>
      <c r="U40" s="9">
        <f t="shared" si="17"/>
        <v>7.124525520000001E-4</v>
      </c>
      <c r="V40" s="10">
        <f t="shared" si="18"/>
        <v>3.3558116760000005E-3</v>
      </c>
      <c r="W40" s="10">
        <f t="shared" si="19"/>
        <v>1.4562865211999997E-2</v>
      </c>
      <c r="X40" s="10">
        <f t="shared" si="20"/>
        <v>1.8604767257999998E-2</v>
      </c>
      <c r="Y40" s="10">
        <f t="shared" si="21"/>
        <v>1.0867884929999998E-2</v>
      </c>
      <c r="Z40" s="11">
        <f t="shared" si="21"/>
        <v>3.8118980129999997E-3</v>
      </c>
    </row>
    <row r="41" spans="1:26" x14ac:dyDescent="0.3">
      <c r="A41" s="29" t="s">
        <v>36</v>
      </c>
      <c r="B41" s="24">
        <f>1-C41</f>
        <v>4.6499999999999986E-2</v>
      </c>
      <c r="C41" s="24">
        <v>0.95350000000000001</v>
      </c>
      <c r="E41" s="29" t="s">
        <v>38</v>
      </c>
      <c r="F41" s="24">
        <f>1-G41</f>
        <v>2.9200000000000004E-2</v>
      </c>
      <c r="G41" s="24">
        <v>0.9708</v>
      </c>
      <c r="L41" s="2">
        <v>38</v>
      </c>
      <c r="M41" s="2">
        <v>40</v>
      </c>
      <c r="N41" s="2">
        <v>42</v>
      </c>
      <c r="O41" s="2">
        <v>44</v>
      </c>
      <c r="P41" s="2">
        <v>46</v>
      </c>
      <c r="Q41" s="2">
        <v>48</v>
      </c>
      <c r="U41" s="22">
        <v>38</v>
      </c>
      <c r="V41" s="22">
        <v>40</v>
      </c>
      <c r="W41" s="22">
        <v>42</v>
      </c>
      <c r="X41" s="22">
        <v>44</v>
      </c>
      <c r="Y41" s="22">
        <v>46</v>
      </c>
      <c r="Z41" s="27">
        <v>48</v>
      </c>
    </row>
    <row r="42" spans="1:26" x14ac:dyDescent="0.3">
      <c r="A42" s="30" t="s">
        <v>35</v>
      </c>
      <c r="B42" s="24">
        <f>C41-C42</f>
        <v>0.11319999999999997</v>
      </c>
      <c r="C42" s="24">
        <v>0.84030000000000005</v>
      </c>
      <c r="E42" s="30" t="s">
        <v>39</v>
      </c>
      <c r="F42" s="24">
        <f>G41-G42</f>
        <v>0.10860000000000003</v>
      </c>
      <c r="G42" s="24">
        <v>0.86219999999999997</v>
      </c>
      <c r="L42" s="36" t="s">
        <v>1</v>
      </c>
      <c r="M42" s="36"/>
      <c r="N42" s="36"/>
      <c r="O42" s="36"/>
      <c r="P42" s="36"/>
      <c r="Q42" s="36"/>
      <c r="U42" s="41" t="s">
        <v>1</v>
      </c>
      <c r="V42" s="42"/>
      <c r="W42" s="42"/>
      <c r="X42" s="42"/>
      <c r="Y42" s="42"/>
      <c r="Z42" s="43"/>
    </row>
    <row r="43" spans="1:26" x14ac:dyDescent="0.3">
      <c r="A43" s="30" t="s">
        <v>34</v>
      </c>
      <c r="B43" s="24">
        <f t="shared" ref="B43:B46" si="22">C42-C43</f>
        <v>0.2399</v>
      </c>
      <c r="C43" s="24">
        <v>0.60040000000000004</v>
      </c>
      <c r="E43" s="30" t="s">
        <v>40</v>
      </c>
      <c r="F43" s="24">
        <f t="shared" ref="F43:F45" si="23">G42-G43</f>
        <v>0.31479999999999997</v>
      </c>
      <c r="G43" s="24">
        <v>0.5474</v>
      </c>
    </row>
    <row r="44" spans="1:26" x14ac:dyDescent="0.3">
      <c r="A44" s="30" t="s">
        <v>33</v>
      </c>
      <c r="B44" s="24">
        <f t="shared" si="22"/>
        <v>0.26100000000000007</v>
      </c>
      <c r="C44" s="24">
        <v>0.33939999999999998</v>
      </c>
      <c r="E44" s="30" t="s">
        <v>41</v>
      </c>
      <c r="F44" s="24">
        <f t="shared" si="23"/>
        <v>0.33660000000000001</v>
      </c>
      <c r="G44" s="24">
        <v>0.21079999999999999</v>
      </c>
      <c r="L44" t="s">
        <v>25</v>
      </c>
      <c r="M44" s="25">
        <f>SUM(L35:Q40)</f>
        <v>0.95096415999999995</v>
      </c>
      <c r="U44" s="44" t="s">
        <v>25</v>
      </c>
      <c r="V44" s="44"/>
      <c r="W44" s="25">
        <f>SUM(U35:Z40)</f>
        <v>0.44988564376700008</v>
      </c>
    </row>
    <row r="45" spans="1:26" x14ac:dyDescent="0.3">
      <c r="A45" s="30" t="s">
        <v>32</v>
      </c>
      <c r="B45" s="24">
        <f t="shared" si="22"/>
        <v>0.20349999999999999</v>
      </c>
      <c r="C45" s="24">
        <v>0.13589999999999999</v>
      </c>
      <c r="E45" s="30" t="s">
        <v>42</v>
      </c>
      <c r="F45" s="24">
        <f t="shared" si="23"/>
        <v>0.15609999999999999</v>
      </c>
      <c r="G45" s="24">
        <v>5.4699999999999999E-2</v>
      </c>
      <c r="U45" s="44" t="s">
        <v>26</v>
      </c>
      <c r="V45" s="44"/>
      <c r="W45" s="25">
        <f>W44/M44</f>
        <v>0.47308370040675363</v>
      </c>
      <c r="X45" s="40" t="s">
        <v>48</v>
      </c>
      <c r="Y45" s="40"/>
    </row>
    <row r="46" spans="1:26" x14ac:dyDescent="0.3">
      <c r="A46" s="32" t="s">
        <v>31</v>
      </c>
      <c r="B46" s="33">
        <f t="shared" si="22"/>
        <v>9.0299999999999991E-2</v>
      </c>
      <c r="C46" s="33">
        <v>4.5600000000000002E-2</v>
      </c>
      <c r="E46" s="32" t="s">
        <v>43</v>
      </c>
      <c r="F46" s="33">
        <f>G45-G46</f>
        <v>5.11E-2</v>
      </c>
      <c r="G46" s="33">
        <v>3.5999999999999999E-3</v>
      </c>
      <c r="U46" s="44" t="s">
        <v>45</v>
      </c>
      <c r="V46" s="44"/>
      <c r="W46" s="25">
        <f>W45-SUM(Z35:Z40)</f>
        <v>0.43709814578775363</v>
      </c>
      <c r="X46" s="40" t="s">
        <v>46</v>
      </c>
      <c r="Y46" s="40"/>
    </row>
    <row r="47" spans="1:26" x14ac:dyDescent="0.3">
      <c r="A47" s="31" t="s">
        <v>30</v>
      </c>
      <c r="B47" s="24">
        <f>SUM(B41:B46)</f>
        <v>0.95440000000000014</v>
      </c>
      <c r="E47" s="31" t="s">
        <v>30</v>
      </c>
      <c r="F47" s="24">
        <f>SUM(F41:F46)</f>
        <v>0.99640000000000006</v>
      </c>
      <c r="U47" s="44" t="s">
        <v>44</v>
      </c>
      <c r="V47" s="44"/>
      <c r="W47" s="25">
        <f>W45-SUM(U40:Z40)</f>
        <v>0.42116802076575366</v>
      </c>
      <c r="X47" s="40" t="s">
        <v>47</v>
      </c>
      <c r="Y47" s="40"/>
    </row>
  </sheetData>
  <mergeCells count="30">
    <mergeCell ref="X45:Y45"/>
    <mergeCell ref="U44:V44"/>
    <mergeCell ref="U45:V45"/>
    <mergeCell ref="U46:V46"/>
    <mergeCell ref="U47:V47"/>
    <mergeCell ref="X46:Y46"/>
    <mergeCell ref="X47:Y47"/>
    <mergeCell ref="S24:S29"/>
    <mergeCell ref="S13:S18"/>
    <mergeCell ref="J2:J7"/>
    <mergeCell ref="J35:J40"/>
    <mergeCell ref="S35:S40"/>
    <mergeCell ref="L34:Q34"/>
    <mergeCell ref="L42:Q42"/>
    <mergeCell ref="L31:Q31"/>
    <mergeCell ref="L23:Q23"/>
    <mergeCell ref="U12:Z12"/>
    <mergeCell ref="U20:Z20"/>
    <mergeCell ref="U42:Z42"/>
    <mergeCell ref="U31:Z31"/>
    <mergeCell ref="U23:Z23"/>
    <mergeCell ref="U34:Z34"/>
    <mergeCell ref="A40:D40"/>
    <mergeCell ref="E40:H40"/>
    <mergeCell ref="L12:Q12"/>
    <mergeCell ref="L1:Q1"/>
    <mergeCell ref="L9:Q9"/>
    <mergeCell ref="L20:Q20"/>
    <mergeCell ref="J24:J29"/>
    <mergeCell ref="J13:J18"/>
  </mergeCells>
  <conditionalFormatting sqref="L2:Q7">
    <cfRule type="colorScale" priority="48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49">
      <colorScale>
        <cfvo type="min"/>
        <cfvo type="max"/>
        <color rgb="FFFCFCFF"/>
        <color rgb="FFF8696B"/>
      </colorScale>
    </cfRule>
  </conditionalFormatting>
  <conditionalFormatting sqref="U13:Y13 U14:Z18"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5">
      <colorScale>
        <cfvo type="min"/>
        <cfvo type="max"/>
        <color rgb="FFFCFCFF"/>
        <color rgb="FFF8696B"/>
      </colorScale>
    </cfRule>
  </conditionalFormatting>
  <conditionalFormatting sqref="Z13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3">
      <colorScale>
        <cfvo type="min"/>
        <cfvo type="max"/>
        <color rgb="FFFCFCFF"/>
        <color rgb="FFF8696B"/>
      </colorScale>
    </cfRule>
  </conditionalFormatting>
  <conditionalFormatting sqref="L24:Q29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23">
      <colorScale>
        <cfvo type="min"/>
        <cfvo type="max"/>
        <color rgb="FFFCFCFF"/>
        <color rgb="FFF8696B"/>
      </colorScale>
    </cfRule>
  </conditionalFormatting>
  <conditionalFormatting sqref="L13:Q18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25">
      <colorScale>
        <cfvo type="min"/>
        <cfvo type="max"/>
        <color rgb="FFFCFCFF"/>
        <color rgb="FFF8696B"/>
      </colorScale>
    </cfRule>
  </conditionalFormatting>
  <conditionalFormatting sqref="L35:Q4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21">
      <colorScale>
        <cfvo type="min"/>
        <cfvo type="max"/>
        <color rgb="FFFCFCFF"/>
        <color rgb="FFF8696B"/>
      </colorScale>
    </cfRule>
  </conditionalFormatting>
  <conditionalFormatting sqref="U24:Y24 U25:Z29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1">
      <colorScale>
        <cfvo type="min"/>
        <cfvo type="max"/>
        <color rgb="FFFCFCFF"/>
        <color rgb="FFF8696B"/>
      </colorScale>
    </cfRule>
  </conditionalFormatting>
  <conditionalFormatting sqref="Z24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U35:Y35 U36:Z40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7">
      <colorScale>
        <cfvo type="min"/>
        <cfvo type="max"/>
        <color rgb="FFFCFCFF"/>
        <color rgb="FFF8696B"/>
      </colorScale>
    </cfRule>
  </conditionalFormatting>
  <conditionalFormatting sqref="Z35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U35:Z4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24:Z2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webPublishItems count="1">
    <webPublishItem id="14211" divId="DW4 Tournament Odds_14211" sourceType="sheet" destinationFile="C:\Users\Edward Alm\Documents\DW4TournamentOdds.htm" title="DW4 Tournament Odds" autoRepublish="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DW4 Tournament Odds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Alm</dc:creator>
  <cp:lastModifiedBy>Edward Alm</cp:lastModifiedBy>
  <dcterms:created xsi:type="dcterms:W3CDTF">2019-04-19T19:54:36Z</dcterms:created>
  <dcterms:modified xsi:type="dcterms:W3CDTF">2019-05-29T18:48:00Z</dcterms:modified>
</cp:coreProperties>
</file>